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20" i="1"/>
  <c r="J20"/>
  <c r="K20"/>
  <c r="O20"/>
  <c r="J35"/>
  <c r="K35" s="1"/>
  <c r="J36"/>
  <c r="K36" s="1"/>
  <c r="J37"/>
  <c r="K37" s="1"/>
  <c r="J38"/>
  <c r="K38" s="1"/>
  <c r="J28"/>
  <c r="K28" s="1"/>
  <c r="K26"/>
  <c r="J26"/>
  <c r="J15"/>
  <c r="K15" s="1"/>
  <c r="J12"/>
  <c r="J9"/>
  <c r="K9" s="1"/>
  <c r="G36"/>
  <c r="G27"/>
  <c r="G9"/>
  <c r="J27" l="1"/>
  <c r="K27" s="1"/>
  <c r="G37"/>
  <c r="G35"/>
  <c r="O12"/>
  <c r="O13"/>
  <c r="O14"/>
  <c r="O15"/>
  <c r="O16"/>
  <c r="O17"/>
  <c r="O18"/>
  <c r="O19"/>
  <c r="O21"/>
  <c r="O7"/>
  <c r="O8"/>
  <c r="O10"/>
  <c r="G10"/>
  <c r="J10"/>
  <c r="K10" s="1"/>
  <c r="J34" l="1"/>
  <c r="K34" s="1"/>
  <c r="G34"/>
  <c r="G21"/>
  <c r="G12"/>
  <c r="K12"/>
  <c r="G29"/>
  <c r="G26"/>
  <c r="J29"/>
  <c r="K29" s="1"/>
  <c r="O26"/>
  <c r="G7"/>
  <c r="J21"/>
  <c r="K21" s="1"/>
  <c r="J7"/>
  <c r="K7" s="1"/>
  <c r="G18"/>
  <c r="G17"/>
  <c r="G38"/>
  <c r="G16"/>
  <c r="J16"/>
  <c r="K16" s="1"/>
  <c r="J17"/>
  <c r="K17" s="1"/>
  <c r="J18"/>
  <c r="K18" s="1"/>
  <c r="J11"/>
  <c r="K11" s="1"/>
  <c r="J13"/>
  <c r="K13" s="1"/>
  <c r="O38"/>
  <c r="G13"/>
  <c r="G11"/>
  <c r="O11"/>
  <c r="G15"/>
  <c r="G19"/>
  <c r="G8"/>
  <c r="G14"/>
  <c r="K4"/>
  <c r="J8"/>
  <c r="K8" s="1"/>
  <c r="L8" s="1"/>
  <c r="J19"/>
  <c r="K19" s="1"/>
  <c r="O28"/>
  <c r="J14"/>
  <c r="K14" s="1"/>
  <c r="L14" s="1"/>
  <c r="G28"/>
  <c r="L26" l="1"/>
  <c r="L9"/>
  <c r="L15"/>
  <c r="L28"/>
  <c r="L38"/>
  <c r="L37"/>
  <c r="L36"/>
  <c r="L35"/>
  <c r="L20"/>
  <c r="L12"/>
  <c r="L7"/>
  <c r="L27"/>
  <c r="L16"/>
  <c r="L10"/>
  <c r="L13"/>
  <c r="L11"/>
  <c r="L18"/>
  <c r="L21"/>
  <c r="L29"/>
  <c r="L34"/>
  <c r="L17"/>
  <c r="L19"/>
</calcChain>
</file>

<file path=xl/sharedStrings.xml><?xml version="1.0" encoding="utf-8"?>
<sst xmlns="http://schemas.openxmlformats.org/spreadsheetml/2006/main" count="160" uniqueCount="88">
  <si>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</si>
  <si>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</si>
  <si>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</si>
  <si>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</si>
  <si>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</si>
  <si>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</si>
  <si>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</si>
  <si>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</si>
  <si>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</si>
  <si>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</si>
  <si>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</si>
  <si>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</si>
  <si>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</si>
  <si>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</si>
  <si>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</si>
  <si>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</si>
  <si>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Måltid</t>
  </si>
  <si>
    <t>Starttid</t>
  </si>
  <si>
    <t>Bådtype</t>
  </si>
  <si>
    <t>Klub</t>
  </si>
  <si>
    <t>FS</t>
  </si>
  <si>
    <t>SB</t>
  </si>
  <si>
    <t>Duet</t>
  </si>
  <si>
    <t>Adventura</t>
  </si>
  <si>
    <t>Erik Bay</t>
  </si>
  <si>
    <t>Cirkel</t>
  </si>
  <si>
    <t>Let</t>
  </si>
  <si>
    <t>Vind</t>
  </si>
  <si>
    <t>Bane</t>
  </si>
  <si>
    <t>Mellem</t>
  </si>
  <si>
    <t>Hård</t>
  </si>
  <si>
    <t>Fredericia og Strib sejlklubs tirsdagssejlads</t>
  </si>
  <si>
    <t>Dato:</t>
  </si>
  <si>
    <t>Referencemål:</t>
  </si>
  <si>
    <t>Sømil:</t>
  </si>
  <si>
    <t>Vindbane:</t>
  </si>
  <si>
    <t>Elvstrøm 1/4 ton</t>
  </si>
  <si>
    <t>Fox Lady</t>
  </si>
  <si>
    <t>Klaus Qvitzau</t>
  </si>
  <si>
    <t>Spækhugger</t>
  </si>
  <si>
    <t>L 23</t>
  </si>
  <si>
    <t>Ingeborg</t>
  </si>
  <si>
    <t>Strib sejlklub</t>
  </si>
  <si>
    <t>Dagmar</t>
  </si>
  <si>
    <t>Comfortina 32</t>
  </si>
  <si>
    <t>Citus</t>
  </si>
  <si>
    <t>Frank Nielsen</t>
  </si>
  <si>
    <t>Rip</t>
  </si>
  <si>
    <t>Rap</t>
  </si>
  <si>
    <t>Rup</t>
  </si>
  <si>
    <t xml:space="preserve">Gul </t>
  </si>
  <si>
    <t>Peter Thomsen</t>
  </si>
  <si>
    <t>Drabant 22</t>
  </si>
  <si>
    <t>Dehler 34</t>
  </si>
  <si>
    <t>Jesper Nielsen</t>
  </si>
  <si>
    <t>X 79</t>
  </si>
  <si>
    <t>Torben Lorenzen</t>
  </si>
  <si>
    <t>First 41 S 5</t>
  </si>
  <si>
    <t>Lasse Hyldager</t>
  </si>
  <si>
    <t>Peter Vind Larsen</t>
  </si>
  <si>
    <t>Perlen</t>
  </si>
  <si>
    <t>Aphrodite 101</t>
  </si>
  <si>
    <t>Off Line</t>
  </si>
  <si>
    <t>Peter Lund Lorentsen</t>
  </si>
  <si>
    <t>Finn Schultz Larsen</t>
  </si>
  <si>
    <t>Start nr 1</t>
  </si>
  <si>
    <t>Start nr 2</t>
  </si>
  <si>
    <t>Omega 28</t>
  </si>
  <si>
    <t>Flora</t>
  </si>
  <si>
    <t>Carl Ove Broen</t>
  </si>
  <si>
    <t>Xeppo</t>
  </si>
  <si>
    <t>Minni</t>
  </si>
  <si>
    <t>X-Mamse</t>
  </si>
  <si>
    <t>Ove Nielsen</t>
  </si>
  <si>
    <t>First 31.7</t>
  </si>
  <si>
    <t>Tyrandeau</t>
  </si>
  <si>
    <t>Uden spiler</t>
  </si>
  <si>
    <t>Maxi 77</t>
  </si>
  <si>
    <t>Start nr 3</t>
  </si>
  <si>
    <t>overalt</t>
  </si>
  <si>
    <t>plac.i løb</t>
  </si>
  <si>
    <t>Bemærkning</t>
  </si>
  <si>
    <t>Bavaria 40</t>
  </si>
  <si>
    <t>Kirsten</t>
  </si>
  <si>
    <t>Bavaria 38</t>
  </si>
  <si>
    <t>Jesper Juul Larsen</t>
  </si>
  <si>
    <t>Nielsens</t>
  </si>
  <si>
    <t>Jon Vibe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</si>
</sst>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168" fontId="0" fillId="3" borderId="1" xfId="0" applyNumberFormat="1" applyFill="1" applyBorder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3" xfId="0" applyNumberFormat="1" applyFill="1" applyBorder="1"/>
    <xf numFmtId="168" fontId="0" fillId="0" borderId="1" xfId="0" applyNumberFormat="1" applyFill="1" applyBorder="1"/>
    <xf numFmtId="1" fontId="5" fillId="2" borderId="0" xfId="0" applyNumberFormat="1" applyFont="1" applyFill="1"/>
    <xf numFmtId="0" fontId="2" fillId="3" borderId="0" xfId="0" applyFont="1" applyFill="1"/>
    <xf numFmtId="168" fontId="0" fillId="3" borderId="0" xfId="0" applyNumberFormat="1" applyFill="1"/>
    <xf numFmtId="0" fontId="0" fillId="3" borderId="0" xfId="0" applyFill="1" applyBorder="1"/>
    <xf numFmtId="168" fontId="0" fillId="3" borderId="0" xfId="0" applyNumberFormat="1" applyFill="1" applyBorder="1"/>
    <xf numFmtId="0" fontId="1" fillId="0" borderId="0" xfId="0" applyFont="1"/>
    <xf numFmtId="0" fontId="0" fillId="3" borderId="0" xfId="0" applyNumberFormat="1" applyFill="1" applyAlignment="1">
      <alignment horizontal="center"/>
    </xf>
    <xf numFmtId="0" fontId="0" fillId="3" borderId="0" xfId="0" applyNumberFormat="1" applyFill="1"/>
    <xf numFmtId="0" fontId="0" fillId="0" borderId="2" xfId="0" applyBorder="1"/>
    <xf numFmtId="0" fontId="5" fillId="3" borderId="0" xfId="0" applyFont="1" applyFill="1"/>
    <xf numFmtId="0" fontId="0" fillId="0" borderId="4" xfId="0" applyBorder="1"/>
    <xf numFmtId="0" fontId="0" fillId="3" borderId="2" xfId="0" applyFill="1" applyBorder="1"/>
    <xf numFmtId="0" fontId="0" fillId="3" borderId="0" xfId="0" applyNumberFormat="1" applyFill="1" applyBorder="1"/>
    <xf numFmtId="0" fontId="5" fillId="3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9" xfId="0" applyBorder="1"/>
    <xf numFmtId="168" fontId="0" fillId="3" borderId="9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/>
    <xf numFmtId="0" fontId="0" fillId="3" borderId="2" xfId="0" applyFill="1" applyBorder="1" applyAlignment="1"/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168" fontId="0" fillId="0" borderId="9" xfId="0" applyNumberFormat="1" applyFill="1" applyBorder="1"/>
    <xf numFmtId="0" fontId="0" fillId="0" borderId="0" xfId="0" applyFill="1" applyBorder="1"/>
    <xf numFmtId="0" fontId="5" fillId="2" borderId="2" xfId="0" applyFont="1" applyFill="1" applyBorder="1"/>
    <xf numFmtId="0" fontId="5" fillId="2" borderId="2" xfId="0" applyNumberFormat="1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Fill="1" applyBorder="1"/>
    <xf numFmtId="0" fontId="0" fillId="0" borderId="0" xfId="0" applyAlignment="1">
      <alignment horizontal="left"/>
    </xf>
    <xf numFmtId="21" fontId="0" fillId="0" borderId="2" xfId="0" applyNumberFormat="1" applyFill="1" applyBorder="1" applyAlignment="1" applyProtection="1">
      <alignment horizontal="center" vertical="center"/>
      <protection locked="0"/>
    </xf>
    <xf numFmtId="21" fontId="0" fillId="0" borderId="0" xfId="0" applyNumberForma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68" fontId="0" fillId="0" borderId="3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21" fontId="0" fillId="3" borderId="0" xfId="0" applyNumberFormat="1" applyFill="1" applyBorder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1" fontId="0" fillId="0" borderId="0" xfId="0" applyNumberForma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21" fontId="0" fillId="3" borderId="0" xfId="0" applyNumberFormat="1" applyFill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21" fontId="0" fillId="0" borderId="4" xfId="0" applyNumberFormat="1" applyFill="1" applyBorder="1" applyAlignment="1" applyProtection="1">
      <alignment horizontal="center" vertical="center"/>
      <protection locked="0"/>
    </xf>
    <xf numFmtId="14" fontId="0" fillId="3" borderId="2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</cellXfs>
  <cellStyles count="3">
    <cellStyle name="1000-sep (2 dec)" xfId="1" builtinId="3"/>
    <cellStyle name="Euro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2</xdr:row>
      <xdr:rowOff>200025</xdr:rowOff>
    </xdr:to>
    <xdr:sp macro="" textlink="">
      <xdr:nvSpPr>
        <xdr:cNvPr id="1065" name="il_fi" descr="http://www.hodsagervej.dk/leksikon/klub/strib.gif"/>
        <xdr:cNvSpPr>
          <a:spLocks noChangeAspect="1" noChangeArrowheads="1"/>
        </xdr:cNvSpPr>
      </xdr:nvSpPr>
      <xdr:spPr bwMode="auto">
        <a:xfrm>
          <a:off x="0" y="0"/>
          <a:ext cx="1428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6"/>
  <sheetViews>
    <sheetView showZeros="0" tabSelected="1" zoomScaleNormal="100" workbookViewId="0">
      <selection activeCell="K2" sqref="K2"/>
    </sheetView>
  </sheetViews>
  <sheetFormatPr defaultRowHeight="12.75"/>
  <cols>
    <col min="1" max="1" width="3.5703125" customWidth="1"/>
    <col min="2" max="2" width="5.85546875" customWidth="1"/>
    <col min="3" max="3" width="16.42578125" customWidth="1"/>
    <col min="4" max="4" width="11.5703125" customWidth="1"/>
    <col min="5" max="5" width="19.85546875" customWidth="1"/>
    <col min="6" max="6" width="4.7109375" style="55" bestFit="1" customWidth="1"/>
    <col min="7" max="7" width="6.85546875" style="55" customWidth="1"/>
    <col min="8" max="8" width="10.85546875" style="55" customWidth="1"/>
    <col min="9" max="9" width="16.5703125" style="55" customWidth="1"/>
    <col min="10" max="10" width="12.28515625" style="55" bestFit="1" customWidth="1"/>
    <col min="11" max="11" width="9.5703125" style="55" bestFit="1" customWidth="1"/>
    <col min="12" max="12" width="12.5703125" style="55" customWidth="1"/>
    <col min="13" max="13" width="8.42578125" customWidth="1"/>
    <col min="14" max="14" width="8.28515625" style="55" customWidth="1"/>
    <col min="15" max="15" width="9.7109375" bestFit="1" customWidth="1"/>
    <col min="23" max="23" width="3.140625" customWidth="1"/>
    <col min="25" max="25" width="9.28515625" customWidth="1"/>
    <col min="28" max="28" width="9.28515625" bestFit="1" customWidth="1"/>
    <col min="29" max="34" width="14" bestFit="1" customWidth="1"/>
  </cols>
  <sheetData>
    <row r="1" spans="1:36" ht="17.25" customHeight="1">
      <c r="A1" s="60" t="s">
        <v>31</v>
      </c>
      <c r="B1" s="61"/>
      <c r="C1" s="61"/>
      <c r="D1" s="61"/>
      <c r="E1" s="61"/>
      <c r="F1" s="61"/>
      <c r="G1" s="61"/>
      <c r="H1" s="61"/>
      <c r="I1" s="51"/>
      <c r="J1" s="51"/>
      <c r="K1" s="51"/>
      <c r="L1" s="38"/>
      <c r="M1" s="3"/>
      <c r="N1" s="51"/>
      <c r="O1" s="3"/>
      <c r="P1" s="11"/>
      <c r="Q1" s="11"/>
      <c r="R1" s="11"/>
      <c r="S1" s="11"/>
      <c r="T1" s="11"/>
      <c r="U1" s="11"/>
      <c r="V1" s="1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3.25" customHeight="1">
      <c r="A2" s="61"/>
      <c r="B2" s="61"/>
      <c r="C2" s="61"/>
      <c r="D2" s="61"/>
      <c r="E2" s="61"/>
      <c r="F2" s="61"/>
      <c r="G2" s="61"/>
      <c r="H2" s="61"/>
      <c r="I2" s="51"/>
      <c r="J2" s="65" t="s">
        <v>35</v>
      </c>
      <c r="K2" s="62"/>
      <c r="L2" s="38"/>
      <c r="M2" s="3"/>
      <c r="N2" s="51"/>
      <c r="O2" s="3"/>
      <c r="P2" s="11"/>
      <c r="Q2" s="11"/>
      <c r="R2" s="11"/>
      <c r="S2" s="11"/>
      <c r="T2" s="11"/>
      <c r="U2" s="11"/>
      <c r="V2" s="1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5" customHeight="1">
      <c r="A3" s="3"/>
      <c r="B3" s="3"/>
      <c r="C3" s="3"/>
      <c r="D3" s="3"/>
      <c r="E3" s="3"/>
      <c r="F3" s="51"/>
      <c r="G3" s="51"/>
      <c r="H3" s="51"/>
      <c r="I3" s="51"/>
      <c r="J3" s="65" t="s">
        <v>34</v>
      </c>
      <c r="K3" s="63"/>
      <c r="L3" s="38"/>
      <c r="M3" s="3"/>
      <c r="N3" s="5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3" customFormat="1" ht="16.5" customHeight="1">
      <c r="F4" s="51"/>
      <c r="G4" s="28" t="s">
        <v>32</v>
      </c>
      <c r="H4" s="87"/>
      <c r="I4" s="51"/>
      <c r="J4" s="65" t="s">
        <v>33</v>
      </c>
      <c r="K4" s="64">
        <f>MAX(G5:G18)</f>
        <v>0</v>
      </c>
      <c r="L4" s="38"/>
      <c r="N4" s="51"/>
      <c r="O4" s="26" t="s">
        <v>28</v>
      </c>
      <c r="P4" s="32" t="s">
        <v>25</v>
      </c>
      <c r="Q4" s="33" t="s">
        <v>25</v>
      </c>
      <c r="R4" s="33" t="s">
        <v>25</v>
      </c>
      <c r="S4" s="34" t="s">
        <v>5</v>
      </c>
      <c r="T4" s="34" t="s">
        <v>5</v>
      </c>
      <c r="U4" s="34" t="s">
        <v>5</v>
      </c>
      <c r="V4" s="30"/>
    </row>
    <row r="5" spans="1:36" s="3" customFormat="1" ht="18.75" customHeight="1">
      <c r="C5" s="41" t="s">
        <v>65</v>
      </c>
      <c r="F5" s="51"/>
      <c r="G5" s="51"/>
      <c r="H5" s="51"/>
      <c r="I5" s="51"/>
      <c r="J5" s="51"/>
      <c r="K5" s="51"/>
      <c r="L5" s="51"/>
      <c r="N5" s="51"/>
      <c r="O5" s="26" t="s">
        <v>27</v>
      </c>
      <c r="P5" s="27" t="s">
        <v>26</v>
      </c>
      <c r="Q5" s="28" t="s">
        <v>29</v>
      </c>
      <c r="R5" s="28" t="s">
        <v>30</v>
      </c>
      <c r="S5" s="28" t="s">
        <v>26</v>
      </c>
      <c r="T5" s="28" t="s">
        <v>29</v>
      </c>
      <c r="U5" s="28" t="s">
        <v>30</v>
      </c>
      <c r="V5" s="29"/>
    </row>
    <row r="6" spans="1:36" s="5" customFormat="1">
      <c r="A6" s="45" t="s">
        <v>1</v>
      </c>
      <c r="B6" s="45" t="s">
        <v>3</v>
      </c>
      <c r="C6" s="45" t="s">
        <v>18</v>
      </c>
      <c r="D6" s="45" t="s">
        <v>2</v>
      </c>
      <c r="E6" s="45" t="s">
        <v>4</v>
      </c>
      <c r="F6" s="68" t="s">
        <v>19</v>
      </c>
      <c r="G6" s="68" t="s">
        <v>0</v>
      </c>
      <c r="H6" s="68" t="s">
        <v>17</v>
      </c>
      <c r="I6" s="66" t="s">
        <v>16</v>
      </c>
      <c r="J6" s="67">
        <v>0.8569444444444444</v>
      </c>
      <c r="K6" s="68" t="s">
        <v>14</v>
      </c>
      <c r="L6" s="68" t="s">
        <v>13</v>
      </c>
      <c r="M6" s="49" t="s">
        <v>80</v>
      </c>
      <c r="N6" s="49" t="s">
        <v>79</v>
      </c>
      <c r="O6" s="45"/>
      <c r="P6" s="47">
        <v>1</v>
      </c>
      <c r="Q6" s="47">
        <v>2</v>
      </c>
      <c r="R6" s="47">
        <v>3</v>
      </c>
      <c r="S6" s="47">
        <v>4</v>
      </c>
      <c r="T6" s="47">
        <v>5</v>
      </c>
      <c r="U6" s="47">
        <v>6</v>
      </c>
      <c r="V6" s="48" t="s">
        <v>6</v>
      </c>
      <c r="W6" s="17"/>
      <c r="X6" s="11" t="s">
        <v>81</v>
      </c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>
      <c r="A7">
        <v>1</v>
      </c>
      <c r="B7">
        <v>4247</v>
      </c>
      <c r="C7" t="s">
        <v>52</v>
      </c>
      <c r="D7" t="s">
        <v>71</v>
      </c>
      <c r="E7" t="s">
        <v>51</v>
      </c>
      <c r="F7" s="55" t="s">
        <v>20</v>
      </c>
      <c r="G7" s="88">
        <f>IF(K2=1,P7,0)+IF(K2=2,Q7,0)+IF(K2=3,R7,0)+IF(K2=4,S7,0)+IF(K2=5,T7,0)+IF(K2=6,U7,0)+IF(K2=7,V7,0)</f>
        <v>0</v>
      </c>
      <c r="H7" s="89">
        <v>0.77083333333333337</v>
      </c>
      <c r="I7" s="59"/>
      <c r="J7" s="69">
        <f>I7-H7</f>
        <v>-0.77083333333333337</v>
      </c>
      <c r="K7" s="70" t="e">
        <f>(HOUR(J7)*3600)+(MINUTE(J7)*60)+SECOND(J7)</f>
        <v>#NUM!</v>
      </c>
      <c r="L7" s="71" t="e">
        <f>(K7+(K4*K3-G7*K3))/24/60/60</f>
        <v>#NUM!</v>
      </c>
      <c r="M7" s="14"/>
      <c r="N7" s="52"/>
      <c r="O7" s="42" t="str">
        <f t="shared" ref="O7:O21" si="0">D7</f>
        <v>Minni</v>
      </c>
      <c r="P7" s="25">
        <v>862.4</v>
      </c>
      <c r="Q7" s="25">
        <v>684</v>
      </c>
      <c r="R7" s="25">
        <v>610</v>
      </c>
      <c r="S7" s="25">
        <v>1149</v>
      </c>
      <c r="T7" s="25">
        <v>874.2</v>
      </c>
      <c r="U7" s="25">
        <v>759.2</v>
      </c>
      <c r="V7" s="25">
        <v>692.2</v>
      </c>
      <c r="W7" s="10"/>
      <c r="X7" s="3"/>
      <c r="Y7" s="3"/>
      <c r="Z7" s="3"/>
      <c r="AA7" s="3"/>
      <c r="AB7" s="15"/>
      <c r="AC7" s="3"/>
      <c r="AD7" s="3"/>
      <c r="AE7" s="3"/>
      <c r="AF7" s="3"/>
      <c r="AG7" s="3"/>
      <c r="AH7" s="3"/>
      <c r="AI7" s="3"/>
      <c r="AJ7" s="3"/>
    </row>
    <row r="8" spans="1:36">
      <c r="A8">
        <v>1</v>
      </c>
      <c r="B8">
        <v>35</v>
      </c>
      <c r="C8" t="s">
        <v>22</v>
      </c>
      <c r="D8" t="s">
        <v>23</v>
      </c>
      <c r="E8" t="s">
        <v>24</v>
      </c>
      <c r="F8" s="55" t="s">
        <v>21</v>
      </c>
      <c r="G8" s="88">
        <f>IF(K2=1,P8,0)+IF(K2=2,Q8,0)+IF(K2=3,R8,0)+IF(K2=4,S8,0)+IF(K2=5,T8,0)+IF(K2=6,U8,0)+IF(K2=7,V8,0)</f>
        <v>0</v>
      </c>
      <c r="H8" s="89">
        <v>0.77083333333333337</v>
      </c>
      <c r="I8" s="59"/>
      <c r="J8" s="69">
        <f t="shared" ref="J8:J29" si="1">I8-H8</f>
        <v>-0.77083333333333337</v>
      </c>
      <c r="K8" s="70" t="e">
        <f t="shared" ref="K8:K29" si="2">(HOUR(J8)*3600)+(MINUTE(J8)*60)+SECOND(J8)</f>
        <v>#NUM!</v>
      </c>
      <c r="L8" s="71" t="e">
        <f>(K8+(K4*K3-G8*K3))/24/60/60</f>
        <v>#NUM!</v>
      </c>
      <c r="M8" s="14"/>
      <c r="N8" s="52"/>
      <c r="O8" s="4" t="str">
        <f t="shared" si="0"/>
        <v>Adventura</v>
      </c>
      <c r="P8" s="2">
        <v>852.8</v>
      </c>
      <c r="Q8" s="2">
        <v>668.8</v>
      </c>
      <c r="R8" s="2">
        <v>594.79999999999995</v>
      </c>
      <c r="S8" s="2">
        <v>1110.8</v>
      </c>
      <c r="T8" s="2">
        <v>828.8</v>
      </c>
      <c r="U8" s="2">
        <v>717</v>
      </c>
      <c r="V8" s="2">
        <v>678</v>
      </c>
      <c r="W8" s="10"/>
      <c r="X8" s="3"/>
      <c r="Y8" s="3"/>
      <c r="Z8" s="3"/>
      <c r="AA8" s="3"/>
      <c r="AB8" s="15"/>
      <c r="AC8" s="3"/>
      <c r="AD8" s="3"/>
      <c r="AE8" s="3"/>
      <c r="AF8" s="3"/>
      <c r="AG8" s="3"/>
      <c r="AH8" s="3"/>
      <c r="AI8" s="3"/>
      <c r="AJ8" s="3"/>
    </row>
    <row r="9" spans="1:36">
      <c r="A9">
        <v>1</v>
      </c>
      <c r="B9">
        <v>1393</v>
      </c>
      <c r="C9" t="s">
        <v>77</v>
      </c>
      <c r="F9" s="55" t="s">
        <v>21</v>
      </c>
      <c r="G9" s="88">
        <f>IF(K2=1,P9,0)+IF(K2=2,Q9,0)+IF(K2=3,R9,0)+IF(K2=4,S9,0)+IF(K2=5,T9,0)+IF(K2=6,U9,0)+IF(K2=7,V9,0)</f>
        <v>0</v>
      </c>
      <c r="H9" s="89">
        <v>0.77083333333333337</v>
      </c>
      <c r="I9" s="59"/>
      <c r="J9" s="69">
        <f t="shared" si="1"/>
        <v>-0.77083333333333337</v>
      </c>
      <c r="K9" s="70" t="e">
        <f t="shared" si="2"/>
        <v>#NUM!</v>
      </c>
      <c r="L9" s="71" t="e">
        <f>(K9+(K4*K3-G9*K3))/24/60/60</f>
        <v>#NUM!</v>
      </c>
      <c r="M9" s="14"/>
      <c r="N9" s="52"/>
      <c r="O9" s="4"/>
      <c r="P9" s="2">
        <v>899.6</v>
      </c>
      <c r="Q9" s="2">
        <v>685.8</v>
      </c>
      <c r="R9" s="2">
        <v>597</v>
      </c>
      <c r="S9" s="2">
        <v>1170.4000000000001</v>
      </c>
      <c r="T9" s="2">
        <v>850.4</v>
      </c>
      <c r="U9" s="2">
        <v>718.4</v>
      </c>
      <c r="V9" s="2">
        <v>695.6</v>
      </c>
      <c r="W9" s="10"/>
      <c r="X9" s="3"/>
      <c r="Y9" s="3"/>
      <c r="Z9" s="3"/>
      <c r="AA9" s="3"/>
      <c r="AB9" s="15"/>
      <c r="AC9" s="3"/>
      <c r="AD9" s="3"/>
      <c r="AE9" s="3"/>
      <c r="AF9" s="3"/>
      <c r="AG9" s="3"/>
      <c r="AH9" s="3"/>
      <c r="AI9" s="3"/>
      <c r="AJ9" s="3"/>
    </row>
    <row r="10" spans="1:36">
      <c r="A10">
        <v>1</v>
      </c>
      <c r="B10">
        <v>19</v>
      </c>
      <c r="C10" t="s">
        <v>40</v>
      </c>
      <c r="E10" t="s">
        <v>42</v>
      </c>
      <c r="F10" s="55" t="s">
        <v>21</v>
      </c>
      <c r="G10" s="88">
        <f>IF(K2=1,P10,0)+IF(K2=2,Q10,0)+IF(K2=3,R10,0)+IF(K2=4,S10,0)+IF(K2=5,T10,0)+IF(K2=6,U10,0)+IF(K2=7,V10,0)</f>
        <v>0</v>
      </c>
      <c r="H10" s="89">
        <v>0.77083333333333337</v>
      </c>
      <c r="I10" s="59"/>
      <c r="J10" s="69">
        <f t="shared" si="1"/>
        <v>-0.77083333333333337</v>
      </c>
      <c r="K10" s="70" t="e">
        <f t="shared" si="2"/>
        <v>#NUM!</v>
      </c>
      <c r="L10" s="71" t="e">
        <f>(K10+(K4*K3-G10*K3))/24/60/60</f>
        <v>#NUM!</v>
      </c>
      <c r="M10" s="14"/>
      <c r="N10" s="52"/>
      <c r="O10" s="4">
        <f t="shared" si="0"/>
        <v>0</v>
      </c>
      <c r="P10" s="2">
        <v>830.4</v>
      </c>
      <c r="Q10" s="2">
        <v>663.8</v>
      </c>
      <c r="R10" s="2">
        <v>589.79999999999995</v>
      </c>
      <c r="S10" s="2">
        <v>1069.2</v>
      </c>
      <c r="T10" s="2">
        <v>819.4</v>
      </c>
      <c r="U10" s="2">
        <v>712.6</v>
      </c>
      <c r="V10" s="2">
        <v>670.4</v>
      </c>
      <c r="W10" s="10"/>
      <c r="X10" s="3"/>
      <c r="Y10" s="3"/>
      <c r="Z10" s="3"/>
      <c r="AA10" s="3"/>
      <c r="AB10" s="15"/>
      <c r="AC10" s="3"/>
      <c r="AD10" s="3"/>
      <c r="AE10" s="3"/>
      <c r="AF10" s="3"/>
      <c r="AG10" s="3"/>
      <c r="AH10" s="3"/>
      <c r="AI10" s="3"/>
      <c r="AJ10" s="3"/>
    </row>
    <row r="11" spans="1:36">
      <c r="A11">
        <v>1</v>
      </c>
      <c r="B11">
        <v>109</v>
      </c>
      <c r="C11" t="s">
        <v>40</v>
      </c>
      <c r="D11" t="s">
        <v>41</v>
      </c>
      <c r="E11" t="s">
        <v>42</v>
      </c>
      <c r="F11" s="55" t="s">
        <v>21</v>
      </c>
      <c r="G11" s="88">
        <f>IF(K2=1,P11,0)+IF(K2=2,Q11,0)+IF(K2=3,R11,0)+IF(K2=4,S11,0)+IF(K2=5,T11,0)+IF(K2=6,U11,0)+IF(K2=7,V11,0)</f>
        <v>0</v>
      </c>
      <c r="H11" s="89">
        <v>0.77083333333333337</v>
      </c>
      <c r="I11" s="59"/>
      <c r="J11" s="69">
        <f t="shared" si="1"/>
        <v>-0.77083333333333337</v>
      </c>
      <c r="K11" s="70" t="e">
        <f t="shared" si="2"/>
        <v>#NUM!</v>
      </c>
      <c r="L11" s="71" t="e">
        <f>(K11+(K4*K3-G11*K3))/24/60/60</f>
        <v>#NUM!</v>
      </c>
      <c r="M11" s="14"/>
      <c r="N11" s="52"/>
      <c r="O11" s="4" t="str">
        <f t="shared" si="0"/>
        <v>Ingeborg</v>
      </c>
      <c r="P11" s="2">
        <v>830.4</v>
      </c>
      <c r="Q11" s="2">
        <v>663.8</v>
      </c>
      <c r="R11" s="2">
        <v>589.79999999999995</v>
      </c>
      <c r="S11" s="2">
        <v>1069.2</v>
      </c>
      <c r="T11" s="2">
        <v>819.4</v>
      </c>
      <c r="U11" s="2">
        <v>712.6</v>
      </c>
      <c r="V11" s="2">
        <v>670.4</v>
      </c>
      <c r="W11" s="10"/>
      <c r="X11" s="3"/>
      <c r="Y11" s="3"/>
      <c r="Z11" s="3"/>
      <c r="AA11" s="3"/>
      <c r="AB11" s="15"/>
      <c r="AC11" s="3"/>
      <c r="AD11" s="3"/>
      <c r="AE11" s="3"/>
      <c r="AF11" s="3"/>
      <c r="AG11" s="3"/>
      <c r="AH11" s="3"/>
      <c r="AI11" s="3"/>
      <c r="AJ11" s="3"/>
    </row>
    <row r="12" spans="1:36">
      <c r="A12" s="13">
        <v>1</v>
      </c>
      <c r="B12" s="22">
        <v>281</v>
      </c>
      <c r="C12" s="13" t="s">
        <v>40</v>
      </c>
      <c r="D12" s="13" t="s">
        <v>70</v>
      </c>
      <c r="E12" t="s">
        <v>42</v>
      </c>
      <c r="F12" s="55" t="s">
        <v>21</v>
      </c>
      <c r="G12" s="88">
        <f>IF(K2=1,P12,0)+IF(K2=2,Q12,0)+IF(K2=3,R12,0)+IF(K2=4,S12,0)+IF(K2=5,T12,0)+IF(K2=6,U12,0)+IF(K2=7,V12,0)</f>
        <v>0</v>
      </c>
      <c r="H12" s="89">
        <v>0.77083333333333337</v>
      </c>
      <c r="I12" s="59"/>
      <c r="J12" s="69">
        <f t="shared" si="1"/>
        <v>-0.77083333333333337</v>
      </c>
      <c r="K12" s="70" t="e">
        <f t="shared" si="2"/>
        <v>#NUM!</v>
      </c>
      <c r="L12" s="71" t="e">
        <f>(K12+(K4*K3-G12*K3))/24/60/60</f>
        <v>#NUM!</v>
      </c>
      <c r="M12" s="14"/>
      <c r="N12" s="52"/>
      <c r="O12" s="4" t="str">
        <f t="shared" si="0"/>
        <v>Xeppo</v>
      </c>
      <c r="P12" s="2">
        <v>830.4</v>
      </c>
      <c r="Q12" s="2">
        <v>663.8</v>
      </c>
      <c r="R12" s="2">
        <v>589.79999999999995</v>
      </c>
      <c r="S12" s="2">
        <v>1069.2</v>
      </c>
      <c r="T12" s="2">
        <v>819.4</v>
      </c>
      <c r="U12" s="2">
        <v>712.6</v>
      </c>
      <c r="V12" s="2">
        <v>670.4</v>
      </c>
      <c r="W12" s="10"/>
      <c r="X12" s="3"/>
      <c r="Y12" s="3"/>
      <c r="Z12" s="3"/>
      <c r="AA12" s="3"/>
      <c r="AB12" s="15"/>
      <c r="AC12" s="3"/>
      <c r="AD12" s="3"/>
      <c r="AE12" s="3"/>
      <c r="AF12" s="3"/>
      <c r="AG12" s="3"/>
      <c r="AH12" s="3"/>
      <c r="AI12" s="3"/>
      <c r="AJ12" s="3"/>
    </row>
    <row r="13" spans="1:36">
      <c r="A13">
        <v>1</v>
      </c>
      <c r="B13">
        <v>226</v>
      </c>
      <c r="C13" t="s">
        <v>40</v>
      </c>
      <c r="D13" t="s">
        <v>43</v>
      </c>
      <c r="E13" t="s">
        <v>42</v>
      </c>
      <c r="F13" s="55" t="s">
        <v>21</v>
      </c>
      <c r="G13" s="88">
        <f>IF(K2=1,P13,0)+IF(K2=2,Q13,0)+IF(K2=3,R13,0)+IF(K2=4,S13,0)+IF(K2=5,T13,0)+IF(K2=6,U13,0)+IF(K2=7,V13,0)</f>
        <v>0</v>
      </c>
      <c r="H13" s="89">
        <v>0.77083333333333337</v>
      </c>
      <c r="I13" s="59"/>
      <c r="J13" s="69">
        <f t="shared" si="1"/>
        <v>-0.77083333333333337</v>
      </c>
      <c r="K13" s="70" t="e">
        <f t="shared" si="2"/>
        <v>#NUM!</v>
      </c>
      <c r="L13" s="71" t="e">
        <f>(K13+(K4*K3-G13*K3))/24/60/60</f>
        <v>#NUM!</v>
      </c>
      <c r="M13" s="14"/>
      <c r="N13" s="52"/>
      <c r="O13" s="4" t="str">
        <f t="shared" si="0"/>
        <v>Dagmar</v>
      </c>
      <c r="P13" s="2">
        <v>830.4</v>
      </c>
      <c r="Q13" s="2">
        <v>673.6</v>
      </c>
      <c r="R13" s="2">
        <v>589.79999999999995</v>
      </c>
      <c r="S13" s="2">
        <v>1069.2</v>
      </c>
      <c r="T13" s="2">
        <v>819.4</v>
      </c>
      <c r="U13" s="2">
        <v>712.6</v>
      </c>
      <c r="V13" s="2">
        <v>670.4</v>
      </c>
      <c r="W13" s="10"/>
      <c r="X13" s="3"/>
      <c r="Y13" s="3"/>
      <c r="Z13" s="3"/>
      <c r="AA13" s="3"/>
      <c r="AB13" s="15"/>
      <c r="AC13" s="3"/>
      <c r="AD13" s="3"/>
      <c r="AE13" s="3"/>
      <c r="AF13" s="3"/>
      <c r="AG13" s="3"/>
      <c r="AH13" s="3"/>
      <c r="AI13" s="3"/>
      <c r="AJ13" s="3"/>
    </row>
    <row r="14" spans="1:36">
      <c r="A14">
        <v>1</v>
      </c>
      <c r="B14">
        <v>436</v>
      </c>
      <c r="C14" t="s">
        <v>7</v>
      </c>
      <c r="D14" t="s">
        <v>8</v>
      </c>
      <c r="E14" t="s">
        <v>9</v>
      </c>
      <c r="F14" s="55" t="s">
        <v>20</v>
      </c>
      <c r="G14" s="88">
        <f>IF(K2=1,P14,0)+IF(K2=2,Q14,0)+IF(K2=3,R14,0)+IF(K2=4,S14,0)+IF(K2=5,T14,0)+IF(K2=6,U14,0)+IF(K2=7,V14,0)</f>
        <v>0</v>
      </c>
      <c r="H14" s="89">
        <v>0.77083333333333337</v>
      </c>
      <c r="I14" s="59"/>
      <c r="J14" s="69">
        <f t="shared" si="1"/>
        <v>-0.77083333333333337</v>
      </c>
      <c r="K14" s="70" t="e">
        <f t="shared" si="2"/>
        <v>#NUM!</v>
      </c>
      <c r="L14" s="71" t="e">
        <f>(K14+(K4*K3-G14*K3))/24/60/60</f>
        <v>#NUM!</v>
      </c>
      <c r="M14" s="14"/>
      <c r="N14" s="52"/>
      <c r="O14" s="4" t="str">
        <f t="shared" si="0"/>
        <v>Isabel 2</v>
      </c>
      <c r="P14" s="2">
        <v>821.8</v>
      </c>
      <c r="Q14" s="2">
        <v>654.79999999999995</v>
      </c>
      <c r="R14" s="2">
        <v>584.6</v>
      </c>
      <c r="S14" s="2">
        <v>1062.5999999999999</v>
      </c>
      <c r="T14" s="2">
        <v>808</v>
      </c>
      <c r="U14" s="2">
        <v>696.6</v>
      </c>
      <c r="V14" s="2">
        <v>662.4</v>
      </c>
      <c r="W14" s="10"/>
      <c r="X14" s="3"/>
      <c r="Y14" s="3"/>
      <c r="Z14" s="3"/>
      <c r="AA14" s="3"/>
      <c r="AB14" s="15"/>
      <c r="AC14" s="3"/>
      <c r="AD14" s="3"/>
      <c r="AE14" s="3"/>
      <c r="AF14" s="3"/>
      <c r="AG14" s="3"/>
      <c r="AH14" s="3"/>
      <c r="AI14" s="3"/>
      <c r="AJ14" s="3"/>
    </row>
    <row r="15" spans="1:36">
      <c r="A15">
        <v>1</v>
      </c>
      <c r="B15">
        <v>421</v>
      </c>
      <c r="C15" t="s">
        <v>39</v>
      </c>
      <c r="D15" t="s">
        <v>50</v>
      </c>
      <c r="F15" s="55" t="s">
        <v>21</v>
      </c>
      <c r="G15" s="88">
        <f>IF(K2=1,P15,0)+IF(K2=2,Q15,0)+IF(K2=3,R15,0)+IF(K2=4,S15,0)+IF(K2=5,T15,0)+IF(K2=6,U15,0)+IF(K2=7,V15,0)</f>
        <v>0</v>
      </c>
      <c r="H15" s="89">
        <v>0.77083333333333337</v>
      </c>
      <c r="I15" s="59"/>
      <c r="J15" s="69">
        <f t="shared" si="1"/>
        <v>-0.77083333333333337</v>
      </c>
      <c r="K15" s="70" t="e">
        <f t="shared" si="2"/>
        <v>#NUM!</v>
      </c>
      <c r="L15" s="71" t="e">
        <f>(K15+(K4*K3-G15*K3))/24/60/60</f>
        <v>#NUM!</v>
      </c>
      <c r="M15" s="14"/>
      <c r="N15" s="52"/>
      <c r="O15" s="4" t="str">
        <f t="shared" si="0"/>
        <v xml:space="preserve">Gul </v>
      </c>
      <c r="P15" s="2">
        <v>797.4</v>
      </c>
      <c r="Q15" s="2">
        <v>652.4</v>
      </c>
      <c r="R15" s="2">
        <v>586.79999999999995</v>
      </c>
      <c r="S15" s="2">
        <v>1030</v>
      </c>
      <c r="T15" s="2">
        <v>802.4</v>
      </c>
      <c r="U15" s="2">
        <v>703.2</v>
      </c>
      <c r="V15" s="2">
        <v>657.8</v>
      </c>
      <c r="W15" s="10"/>
      <c r="X15" s="3"/>
      <c r="Y15" s="3"/>
      <c r="Z15" s="3"/>
      <c r="AA15" s="3"/>
      <c r="AB15" s="15"/>
      <c r="AC15" s="3"/>
      <c r="AD15" s="3"/>
      <c r="AE15" s="3"/>
      <c r="AF15" s="3"/>
      <c r="AG15" s="3"/>
      <c r="AH15" s="3"/>
      <c r="AI15" s="3"/>
      <c r="AJ15" s="3"/>
    </row>
    <row r="16" spans="1:36">
      <c r="A16">
        <v>1</v>
      </c>
      <c r="B16">
        <v>188</v>
      </c>
      <c r="C16" t="s">
        <v>39</v>
      </c>
      <c r="D16" t="s">
        <v>47</v>
      </c>
      <c r="E16" t="s">
        <v>64</v>
      </c>
      <c r="F16" s="55" t="s">
        <v>20</v>
      </c>
      <c r="G16" s="88">
        <f>IF(K2=1,P16,0)+IF(K2=2,Q16,0)+IF(K2=3,R16,0)+IF(K2=4,S16,0)+IF(K2=5,T16,0)+IF(K2=6,U16,0)+IF(K2=7,V16,0)</f>
        <v>0</v>
      </c>
      <c r="H16" s="89">
        <v>0.77083333333333337</v>
      </c>
      <c r="I16" s="59"/>
      <c r="J16" s="69">
        <f t="shared" si="1"/>
        <v>-0.77083333333333337</v>
      </c>
      <c r="K16" s="70" t="e">
        <f t="shared" si="2"/>
        <v>#NUM!</v>
      </c>
      <c r="L16" s="71" t="e">
        <f>(K16+(K4*K3-G16*K3))/24/60/60</f>
        <v>#NUM!</v>
      </c>
      <c r="M16" s="14"/>
      <c r="N16" s="52"/>
      <c r="O16" s="4" t="str">
        <f t="shared" si="0"/>
        <v>Rip</v>
      </c>
      <c r="P16" s="2">
        <v>797.4</v>
      </c>
      <c r="Q16" s="2">
        <v>652.4</v>
      </c>
      <c r="R16" s="2">
        <v>586.79999999999995</v>
      </c>
      <c r="S16" s="2">
        <v>1030</v>
      </c>
      <c r="T16" s="2">
        <v>802.4</v>
      </c>
      <c r="U16" s="2">
        <v>703.2</v>
      </c>
      <c r="V16" s="2">
        <v>657.8</v>
      </c>
      <c r="W16" s="10"/>
      <c r="X16" s="3"/>
      <c r="Y16" s="3"/>
      <c r="Z16" s="3"/>
      <c r="AA16" s="3"/>
      <c r="AB16" s="15"/>
      <c r="AC16" s="3"/>
      <c r="AD16" s="3"/>
      <c r="AE16" s="3"/>
      <c r="AF16" s="3"/>
      <c r="AG16" s="3"/>
      <c r="AH16" s="3"/>
      <c r="AI16" s="3"/>
      <c r="AJ16" s="3"/>
    </row>
    <row r="17" spans="1:57">
      <c r="A17">
        <v>1</v>
      </c>
      <c r="B17">
        <v>220</v>
      </c>
      <c r="C17" t="s">
        <v>39</v>
      </c>
      <c r="D17" t="s">
        <v>48</v>
      </c>
      <c r="E17" t="s">
        <v>46</v>
      </c>
      <c r="F17" s="55" t="s">
        <v>20</v>
      </c>
      <c r="G17" s="88">
        <f>IF(K2=1,P17,0)+IF(K2=2,Q17,0)+IF(K2=3,R17,0)+IF(K2=4,S17,0)+IF(K2=5,T17,0)+IF(K2=6,U17,0)+IF(K2=7,V17,0)</f>
        <v>0</v>
      </c>
      <c r="H17" s="89">
        <v>0.77083333333333337</v>
      </c>
      <c r="I17" s="59"/>
      <c r="J17" s="69">
        <f t="shared" si="1"/>
        <v>-0.77083333333333337</v>
      </c>
      <c r="K17" s="70" t="e">
        <f t="shared" si="2"/>
        <v>#NUM!</v>
      </c>
      <c r="L17" s="71" t="e">
        <f>(K17+(K4*K3-G17*K3))/24/60/60</f>
        <v>#NUM!</v>
      </c>
      <c r="M17" s="14"/>
      <c r="N17" s="52"/>
      <c r="O17" s="4" t="str">
        <f t="shared" si="0"/>
        <v>Rap</v>
      </c>
      <c r="P17" s="2">
        <v>797.4</v>
      </c>
      <c r="Q17" s="2">
        <v>652.4</v>
      </c>
      <c r="R17" s="2">
        <v>586.79999999999995</v>
      </c>
      <c r="S17" s="2">
        <v>1030</v>
      </c>
      <c r="T17" s="2">
        <v>802.4</v>
      </c>
      <c r="U17" s="2">
        <v>703.2</v>
      </c>
      <c r="V17" s="2">
        <v>657.8</v>
      </c>
      <c r="W17" s="10"/>
      <c r="X17" s="3"/>
      <c r="Y17" s="3"/>
      <c r="Z17" s="3"/>
      <c r="AA17" s="3"/>
      <c r="AB17" s="15"/>
      <c r="AC17" s="3"/>
      <c r="AD17" s="3"/>
      <c r="AE17" s="3"/>
      <c r="AF17" s="3"/>
      <c r="AG17" s="3"/>
      <c r="AH17" s="3"/>
      <c r="AI17" s="3"/>
      <c r="AJ17" s="3"/>
    </row>
    <row r="18" spans="1:57">
      <c r="A18">
        <v>1</v>
      </c>
      <c r="B18">
        <v>272</v>
      </c>
      <c r="C18" t="s">
        <v>39</v>
      </c>
      <c r="D18" t="s">
        <v>49</v>
      </c>
      <c r="E18" t="s">
        <v>63</v>
      </c>
      <c r="F18" s="55" t="s">
        <v>20</v>
      </c>
      <c r="G18" s="88">
        <f>IF(K2=1,P18,0)+IF(K2=2,Q18,0)+IF(K2=3,R18,0)+IF(K2=4,S18,0)+IF(K2=5,T18,0)+IF(K2=6,U18,0)+IF(K2=7,V18,0)</f>
        <v>0</v>
      </c>
      <c r="H18" s="89">
        <v>0.77083333333333337</v>
      </c>
      <c r="I18" s="59"/>
      <c r="J18" s="69">
        <f t="shared" si="1"/>
        <v>-0.77083333333333337</v>
      </c>
      <c r="K18" s="70" t="e">
        <f t="shared" si="2"/>
        <v>#NUM!</v>
      </c>
      <c r="L18" s="71" t="e">
        <f>(K18+(K4*K3-G18*K3))/24/60/60</f>
        <v>#NUM!</v>
      </c>
      <c r="M18" s="14"/>
      <c r="N18" s="52"/>
      <c r="O18" s="4" t="str">
        <f t="shared" si="0"/>
        <v>Rup</v>
      </c>
      <c r="P18" s="2">
        <v>797.4</v>
      </c>
      <c r="Q18" s="2">
        <v>652.4</v>
      </c>
      <c r="R18" s="2">
        <v>586.79999999999995</v>
      </c>
      <c r="S18" s="2">
        <v>1030</v>
      </c>
      <c r="T18" s="2">
        <v>802.4</v>
      </c>
      <c r="U18" s="2">
        <v>703.2</v>
      </c>
      <c r="V18" s="2">
        <v>657.8</v>
      </c>
      <c r="W18" s="10"/>
      <c r="X18" s="3"/>
      <c r="Y18" s="3"/>
      <c r="Z18" s="3"/>
      <c r="AA18" s="3"/>
      <c r="AB18" s="15"/>
      <c r="AC18" s="3"/>
      <c r="AD18" s="3"/>
      <c r="AE18" s="3"/>
      <c r="AF18" s="3"/>
      <c r="AG18" s="3"/>
      <c r="AH18" s="3"/>
      <c r="AI18" s="3"/>
      <c r="AJ18" s="3"/>
    </row>
    <row r="19" spans="1:57">
      <c r="A19">
        <v>1</v>
      </c>
      <c r="B19">
        <v>24</v>
      </c>
      <c r="C19" t="s">
        <v>36</v>
      </c>
      <c r="D19" t="s">
        <v>37</v>
      </c>
      <c r="E19" t="s">
        <v>38</v>
      </c>
      <c r="F19" s="55" t="s">
        <v>21</v>
      </c>
      <c r="G19" s="88">
        <f>IF(K2=1,P19,0)+IF(K2=2,Q19,0)+IF(K2=3,R19,0)+IF(K2=4,S19,0)+IF(K2=5,T19,0)+IF(K2=6,U19,0)+IF(K2=7,V19,0)</f>
        <v>0</v>
      </c>
      <c r="H19" s="89">
        <v>0.77083333333333337</v>
      </c>
      <c r="I19" s="59"/>
      <c r="J19" s="69">
        <f t="shared" si="1"/>
        <v>-0.77083333333333337</v>
      </c>
      <c r="K19" s="70" t="e">
        <f t="shared" si="2"/>
        <v>#NUM!</v>
      </c>
      <c r="L19" s="71" t="e">
        <f>(K19+(K4*K3-G19*K3))/24/60/60</f>
        <v>#NUM!</v>
      </c>
      <c r="M19" s="14"/>
      <c r="N19" s="52"/>
      <c r="O19" s="4" t="str">
        <f t="shared" si="0"/>
        <v>Fox Lady</v>
      </c>
      <c r="P19" s="2">
        <v>771</v>
      </c>
      <c r="Q19" s="2">
        <v>641.79999999999995</v>
      </c>
      <c r="R19" s="2">
        <v>581.20000000000005</v>
      </c>
      <c r="S19" s="2">
        <v>978.8</v>
      </c>
      <c r="T19" s="2">
        <v>778.4</v>
      </c>
      <c r="U19" s="2">
        <v>689</v>
      </c>
      <c r="V19" s="2">
        <v>646</v>
      </c>
      <c r="W19" s="10"/>
      <c r="X19" s="3"/>
      <c r="Y19" s="11"/>
      <c r="Z19" s="11"/>
      <c r="AA19" s="11"/>
      <c r="AB19" s="20"/>
      <c r="AC19" s="11"/>
      <c r="AD19" s="11"/>
      <c r="AE19" s="11"/>
      <c r="AF19" s="11"/>
      <c r="AG19" s="11"/>
      <c r="AH19" s="3"/>
      <c r="AI19" s="3"/>
      <c r="AJ19" s="3"/>
    </row>
    <row r="20" spans="1:57">
      <c r="A20">
        <v>1</v>
      </c>
      <c r="B20">
        <v>36</v>
      </c>
      <c r="C20" s="57">
        <v>806</v>
      </c>
      <c r="D20" t="s">
        <v>86</v>
      </c>
      <c r="E20" t="s">
        <v>87</v>
      </c>
      <c r="F20" s="55" t="s">
        <v>21</v>
      </c>
      <c r="G20" s="88">
        <f>IF(K2=1,P20,0)+IF(K2=2,Q20,0)+IF(K2=3,R20,0)+IF(K2=4,S20,0)+IF(K2=5,T20,0)+IF(K2=6,U20,0)+IF(K23=7,V20,0)</f>
        <v>0</v>
      </c>
      <c r="H20" s="89">
        <v>0.77083333333333337</v>
      </c>
      <c r="I20" s="59"/>
      <c r="J20" s="69">
        <f t="shared" si="1"/>
        <v>-0.77083333333333337</v>
      </c>
      <c r="K20" s="70" t="e">
        <f t="shared" si="2"/>
        <v>#NUM!</v>
      </c>
      <c r="L20" s="71" t="e">
        <f>(K20+(K4*K3-G20*K3))/24/60/60</f>
        <v>#NUM!</v>
      </c>
      <c r="M20" s="14"/>
      <c r="N20" s="52"/>
      <c r="O20" s="4" t="str">
        <f t="shared" si="0"/>
        <v>Nielsens</v>
      </c>
      <c r="P20" s="2">
        <v>799.6</v>
      </c>
      <c r="Q20" s="2">
        <v>636</v>
      </c>
      <c r="R20" s="2">
        <v>564.6</v>
      </c>
      <c r="S20" s="2">
        <v>1040.5999999999999</v>
      </c>
      <c r="T20" s="2">
        <v>790.4</v>
      </c>
      <c r="U20" s="2">
        <v>683.4</v>
      </c>
      <c r="V20" s="2">
        <v>642.79999999999995</v>
      </c>
      <c r="W20" s="10"/>
      <c r="X20" s="3"/>
      <c r="Y20" s="11"/>
      <c r="Z20" s="11"/>
      <c r="AA20" s="11"/>
      <c r="AB20" s="20"/>
      <c r="AC20" s="11"/>
      <c r="AD20" s="11"/>
      <c r="AE20" s="11"/>
      <c r="AF20" s="11"/>
      <c r="AG20" s="11"/>
      <c r="AH20" s="3"/>
      <c r="AI20" s="3"/>
      <c r="AJ20" s="3"/>
    </row>
    <row r="21" spans="1:57">
      <c r="A21" s="16">
        <v>1</v>
      </c>
      <c r="B21" s="16">
        <v>225</v>
      </c>
      <c r="C21" s="16" t="s">
        <v>55</v>
      </c>
      <c r="D21" s="16" t="s">
        <v>72</v>
      </c>
      <c r="E21" s="16" t="s">
        <v>56</v>
      </c>
      <c r="F21" s="90" t="s">
        <v>20</v>
      </c>
      <c r="G21" s="91">
        <f>IF(K2=1,P21,0)+IF(K2=2,Q21,0)+IF(K2=3,R21,0)+IF(K2=4,S21,0)+IF(K2=5,T21,0)+IF(K2=6,U21,0)+IF(K2=7,V21,0)</f>
        <v>0</v>
      </c>
      <c r="H21" s="92">
        <v>0.77083333333333337</v>
      </c>
      <c r="I21" s="58"/>
      <c r="J21" s="72">
        <f t="shared" si="1"/>
        <v>-0.77083333333333337</v>
      </c>
      <c r="K21" s="73" t="e">
        <f t="shared" si="2"/>
        <v>#NUM!</v>
      </c>
      <c r="L21" s="74" t="e">
        <f>(K21+(K4*K3-G21*K3))/24/60/60</f>
        <v>#NUM!</v>
      </c>
      <c r="M21" s="35"/>
      <c r="N21" s="37"/>
      <c r="O21" s="4" t="str">
        <f t="shared" si="0"/>
        <v>X-Mamse</v>
      </c>
      <c r="P21" s="2">
        <v>778</v>
      </c>
      <c r="Q21" s="2">
        <v>624.20000000000005</v>
      </c>
      <c r="R21" s="2">
        <v>553</v>
      </c>
      <c r="S21" s="2">
        <v>1010</v>
      </c>
      <c r="T21" s="2">
        <v>778.2</v>
      </c>
      <c r="U21" s="2">
        <v>677.2</v>
      </c>
      <c r="V21" s="2">
        <v>629.4</v>
      </c>
      <c r="W21" s="12"/>
      <c r="X21" s="11"/>
      <c r="Y21" s="11"/>
      <c r="Z21" s="11"/>
      <c r="AA21" s="11"/>
      <c r="AB21" s="20"/>
      <c r="AC21" s="11"/>
      <c r="AD21" s="11"/>
      <c r="AE21" s="11"/>
      <c r="AF21" s="11"/>
      <c r="AG21" s="11"/>
      <c r="AH21" s="3"/>
      <c r="AI21" s="3"/>
      <c r="AJ21" s="3"/>
    </row>
    <row r="22" spans="1:57">
      <c r="A22" s="11"/>
      <c r="B22" s="11"/>
      <c r="C22" s="11"/>
      <c r="D22" s="11"/>
      <c r="E22" s="11"/>
      <c r="F22" s="38"/>
      <c r="G22" s="93"/>
      <c r="H22" s="76"/>
      <c r="I22" s="75"/>
      <c r="J22" s="76"/>
      <c r="K22" s="77"/>
      <c r="L22" s="78"/>
      <c r="M22" s="36"/>
      <c r="N22" s="53"/>
      <c r="O22" s="11"/>
      <c r="P22" s="12"/>
      <c r="Q22" s="12"/>
      <c r="R22" s="12"/>
      <c r="S22" s="12"/>
      <c r="T22" s="12"/>
      <c r="U22" s="12"/>
      <c r="V22" s="12"/>
      <c r="W22" s="12"/>
      <c r="X22" s="11"/>
      <c r="Y22" s="11"/>
      <c r="Z22" s="11"/>
      <c r="AA22" s="11"/>
      <c r="AB22" s="20"/>
      <c r="AC22" s="11"/>
      <c r="AD22" s="11"/>
      <c r="AE22" s="11"/>
      <c r="AF22" s="11"/>
      <c r="AG22" s="11"/>
      <c r="AH22" s="3"/>
      <c r="AI22" s="3"/>
      <c r="AJ22" s="3"/>
    </row>
    <row r="23" spans="1:57" ht="8.25" customHeight="1">
      <c r="A23" s="11"/>
      <c r="B23" s="11"/>
      <c r="C23" s="11"/>
      <c r="D23" s="11"/>
      <c r="E23" s="11"/>
      <c r="F23" s="38"/>
      <c r="G23" s="93"/>
      <c r="H23" s="76"/>
      <c r="I23" s="75"/>
      <c r="J23" s="76"/>
      <c r="K23" s="77"/>
      <c r="L23" s="78"/>
      <c r="M23" s="36"/>
      <c r="N23" s="53"/>
      <c r="O23" s="11"/>
      <c r="P23" s="12"/>
      <c r="Q23" s="12"/>
      <c r="R23" s="12"/>
      <c r="S23" s="12"/>
      <c r="T23" s="12"/>
      <c r="U23" s="12"/>
      <c r="V23" s="12"/>
      <c r="W23" s="12"/>
      <c r="X23" s="11"/>
      <c r="Y23" s="11"/>
      <c r="Z23" s="11"/>
      <c r="AA23" s="11"/>
      <c r="AB23" s="20"/>
      <c r="AC23" s="11"/>
      <c r="AD23" s="11"/>
      <c r="AE23" s="11"/>
      <c r="AF23" s="11"/>
      <c r="AG23" s="11"/>
      <c r="AH23" s="3"/>
      <c r="AI23" s="3"/>
      <c r="AJ23" s="3"/>
    </row>
    <row r="24" spans="1:57" ht="15.75" customHeight="1">
      <c r="A24" s="11"/>
      <c r="B24" s="11"/>
      <c r="C24" s="41" t="s">
        <v>66</v>
      </c>
      <c r="D24" s="11"/>
      <c r="E24" s="11"/>
      <c r="F24" s="38"/>
      <c r="G24" s="93"/>
      <c r="H24" s="76"/>
      <c r="I24" s="75"/>
      <c r="J24" s="76"/>
      <c r="K24" s="77"/>
      <c r="L24" s="78"/>
      <c r="M24" s="36"/>
      <c r="N24" s="53"/>
      <c r="O24" s="11"/>
      <c r="P24" s="12"/>
      <c r="Q24" s="12"/>
      <c r="R24" s="12"/>
      <c r="S24" s="12"/>
      <c r="T24" s="12"/>
      <c r="U24" s="12"/>
      <c r="V24" s="12"/>
      <c r="W24" s="12"/>
      <c r="X24" s="11"/>
      <c r="Y24" s="11"/>
      <c r="Z24" s="11"/>
      <c r="AA24" s="11"/>
      <c r="AB24" s="20"/>
      <c r="AC24" s="11"/>
      <c r="AD24" s="11"/>
      <c r="AE24" s="11"/>
      <c r="AF24" s="11"/>
      <c r="AG24" s="11"/>
      <c r="AH24" s="3"/>
      <c r="AI24" s="3"/>
      <c r="AJ24" s="3"/>
    </row>
    <row r="25" spans="1:57" s="5" customFormat="1" ht="15.75" customHeight="1">
      <c r="A25" s="5" t="s">
        <v>1</v>
      </c>
      <c r="B25" s="5" t="s">
        <v>3</v>
      </c>
      <c r="C25" s="5" t="s">
        <v>18</v>
      </c>
      <c r="D25" s="5" t="s">
        <v>2</v>
      </c>
      <c r="E25" s="5" t="s">
        <v>4</v>
      </c>
      <c r="F25" s="79" t="s">
        <v>19</v>
      </c>
      <c r="G25" s="68" t="s">
        <v>0</v>
      </c>
      <c r="H25" s="79" t="s">
        <v>17</v>
      </c>
      <c r="I25" s="79" t="s">
        <v>16</v>
      </c>
      <c r="J25" s="68" t="s">
        <v>15</v>
      </c>
      <c r="K25" s="68" t="s">
        <v>14</v>
      </c>
      <c r="L25" s="68" t="s">
        <v>13</v>
      </c>
      <c r="M25" s="46"/>
      <c r="N25" s="49"/>
      <c r="P25" s="8">
        <v>1</v>
      </c>
      <c r="Q25" s="8">
        <v>2</v>
      </c>
      <c r="R25" s="8">
        <v>3</v>
      </c>
      <c r="S25" s="8">
        <v>4</v>
      </c>
      <c r="T25" s="8">
        <v>5</v>
      </c>
      <c r="U25" s="8">
        <v>6</v>
      </c>
      <c r="V25" s="31" t="s">
        <v>6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57" s="18" customFormat="1">
      <c r="A26" s="18">
        <v>2</v>
      </c>
      <c r="B26" s="18">
        <v>137</v>
      </c>
      <c r="C26" s="18" t="s">
        <v>57</v>
      </c>
      <c r="D26" s="18" t="s">
        <v>62</v>
      </c>
      <c r="E26" s="18" t="s">
        <v>58</v>
      </c>
      <c r="F26" s="94" t="s">
        <v>20</v>
      </c>
      <c r="G26" s="95">
        <f>IF(K2=1,P26,0)+IF(K2=2,Q26,0)+IF(K2=3,R26,0)+IF(K2=4,S26,0)+IF(K2=5,T26,0)+IF(K2=6,U26,0)+IF(K2=7,V26,0)</f>
        <v>0</v>
      </c>
      <c r="H26" s="96">
        <v>0.77430555555555547</v>
      </c>
      <c r="I26" s="59"/>
      <c r="J26" s="80">
        <f>I26-H26</f>
        <v>-0.77430555555555547</v>
      </c>
      <c r="K26" s="81" t="e">
        <f>(HOUR(J26)*3600)+(MINUTE(J26)*60)+SECOND(J26)</f>
        <v>#NUM!</v>
      </c>
      <c r="L26" s="71" t="e">
        <f>(K26+(K4*K3-G26*K3))/24/60/60</f>
        <v>#NUM!</v>
      </c>
      <c r="M26" s="11"/>
      <c r="N26" s="54"/>
      <c r="O26" s="4" t="str">
        <f>D26</f>
        <v>Off Line</v>
      </c>
      <c r="P26" s="7">
        <v>734.2</v>
      </c>
      <c r="Q26" s="7">
        <v>557.4</v>
      </c>
      <c r="R26" s="7">
        <v>479.2</v>
      </c>
      <c r="S26" s="7">
        <v>979.4</v>
      </c>
      <c r="T26" s="7">
        <v>705</v>
      </c>
      <c r="U26" s="7">
        <v>581.20000000000005</v>
      </c>
      <c r="V26" s="7">
        <v>564.4</v>
      </c>
      <c r="W26" s="11"/>
      <c r="X26" s="11" t="s">
        <v>76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s="23" customFormat="1">
      <c r="A27" s="44">
        <v>2</v>
      </c>
      <c r="B27" s="44">
        <v>552</v>
      </c>
      <c r="C27" s="44" t="s">
        <v>74</v>
      </c>
      <c r="D27" s="44" t="s">
        <v>75</v>
      </c>
      <c r="E27" s="44" t="s">
        <v>73</v>
      </c>
      <c r="F27" s="97" t="s">
        <v>20</v>
      </c>
      <c r="G27" s="95">
        <f>IF(K2=1,P27,0)+IF(K2=2,Q27,0)+IF(K2=3,R27,0)+IF(K2=4,S27,0)+IF(K2=5,T27,0)+IF(K2=6,U27,0)+IF(K2=7,V27,0)</f>
        <v>0</v>
      </c>
      <c r="H27" s="98">
        <v>0.77430555555555547</v>
      </c>
      <c r="I27" s="59"/>
      <c r="J27" s="80">
        <f>I27-H27</f>
        <v>-0.77430555555555547</v>
      </c>
      <c r="K27" s="81" t="e">
        <f>(HOUR(J27)*3600)+(MINUTE(J27)*60)+SECOND(J27)</f>
        <v>#NUM!</v>
      </c>
      <c r="L27" s="71" t="e">
        <f>(K27+(K4*K3-G27*K3))/24/60/60</f>
        <v>#NUM!</v>
      </c>
      <c r="M27" s="38"/>
      <c r="N27" s="38"/>
      <c r="O27" s="42" t="s">
        <v>75</v>
      </c>
      <c r="P27" s="43">
        <v>755.2</v>
      </c>
      <c r="Q27" s="43">
        <v>587.79999999999995</v>
      </c>
      <c r="R27" s="43">
        <v>516.4</v>
      </c>
      <c r="S27" s="43">
        <v>984</v>
      </c>
      <c r="T27" s="43">
        <v>733.4</v>
      </c>
      <c r="U27" s="43">
        <v>622.79999999999995</v>
      </c>
      <c r="V27" s="43">
        <v>595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57" s="23" customFormat="1">
      <c r="A28" s="23">
        <v>2</v>
      </c>
      <c r="B28" s="23">
        <v>8</v>
      </c>
      <c r="C28" s="23" t="s">
        <v>10</v>
      </c>
      <c r="D28" s="23" t="s">
        <v>11</v>
      </c>
      <c r="E28" s="23" t="s">
        <v>12</v>
      </c>
      <c r="F28" s="54" t="s">
        <v>20</v>
      </c>
      <c r="G28" s="95">
        <f>IF(K2=1,P28,0)+IF(K2=2,Q28,0)+IF(K2=3,R28,0)+IF(K2=4,S28,0)+IF(K2=5,T28,0)+IF(K2=6,U28,0)+IF(K2=7,V28,0)</f>
        <v>0</v>
      </c>
      <c r="H28" s="98">
        <v>0.77430555555555547</v>
      </c>
      <c r="I28" s="59"/>
      <c r="J28" s="80">
        <f>I28-H28</f>
        <v>-0.77430555555555547</v>
      </c>
      <c r="K28" s="81" t="e">
        <f>(HOUR(J28)*3600)+(MINUTE(J28)*60)+SECOND(J28)</f>
        <v>#NUM!</v>
      </c>
      <c r="L28" s="71" t="e">
        <f>(K28+(K4*K3-G28*K3))/24/60/60</f>
        <v>#NUM!</v>
      </c>
      <c r="M28" s="36"/>
      <c r="N28" s="53"/>
      <c r="O28" s="24" t="str">
        <f>D28</f>
        <v>Vita</v>
      </c>
      <c r="P28" s="25">
        <v>713.2</v>
      </c>
      <c r="Q28" s="25">
        <v>563.20000000000005</v>
      </c>
      <c r="R28" s="25">
        <v>496.6</v>
      </c>
      <c r="S28" s="25">
        <v>929.4</v>
      </c>
      <c r="T28" s="25">
        <v>703</v>
      </c>
      <c r="U28" s="25">
        <v>598.6</v>
      </c>
      <c r="V28" s="25">
        <v>569</v>
      </c>
      <c r="W28" s="12"/>
      <c r="X28" s="11"/>
      <c r="Y28" s="11"/>
      <c r="Z28" s="11"/>
      <c r="AA28" s="11"/>
      <c r="AB28" s="20"/>
      <c r="AC28" s="11"/>
      <c r="AD28" s="11"/>
      <c r="AE28" s="11"/>
      <c r="AF28" s="11"/>
      <c r="AG28" s="11"/>
      <c r="AH28" s="11"/>
      <c r="AI28" s="11"/>
      <c r="AJ28" s="11"/>
    </row>
    <row r="29" spans="1:57" s="16" customFormat="1">
      <c r="A29" s="16">
        <v>2</v>
      </c>
      <c r="B29" s="16">
        <v>155</v>
      </c>
      <c r="C29" s="16" t="s">
        <v>61</v>
      </c>
      <c r="D29" s="16" t="s">
        <v>60</v>
      </c>
      <c r="E29" s="16" t="s">
        <v>59</v>
      </c>
      <c r="F29" s="90" t="s">
        <v>20</v>
      </c>
      <c r="G29" s="91">
        <f>IF(K2=1,P29,0)+IF(K2=2,Q29,0)+IF(K2=3,R29,0)+IF(K2=4,S29,0)+IF(K2=5,T29,0)+IF(K2=6,U29,0)+IF(K2=7,V29,0)</f>
        <v>0</v>
      </c>
      <c r="H29" s="92">
        <v>0.77430555555555547</v>
      </c>
      <c r="I29" s="58"/>
      <c r="J29" s="72">
        <f t="shared" si="1"/>
        <v>-0.77430555555555547</v>
      </c>
      <c r="K29" s="73" t="e">
        <f t="shared" si="2"/>
        <v>#NUM!</v>
      </c>
      <c r="L29" s="74" t="e">
        <f>(K29+(K4*K3-G29*K3))/24/60/60</f>
        <v>#NUM!</v>
      </c>
      <c r="M29" s="50"/>
      <c r="N29" s="50"/>
      <c r="O29" s="4" t="s">
        <v>60</v>
      </c>
      <c r="P29" s="7">
        <v>728.8</v>
      </c>
      <c r="Q29" s="7">
        <v>601.79999999999995</v>
      </c>
      <c r="R29" s="7">
        <v>546</v>
      </c>
      <c r="S29" s="7">
        <v>938.2</v>
      </c>
      <c r="T29" s="7">
        <v>738.8</v>
      </c>
      <c r="U29" s="7">
        <v>651.20000000000005</v>
      </c>
      <c r="V29" s="7">
        <v>606.79999999999995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9"/>
      <c r="AI29" s="19"/>
      <c r="AJ29" s="19"/>
    </row>
    <row r="30" spans="1:57" s="3" customFormat="1">
      <c r="F30" s="51"/>
      <c r="G30" s="99"/>
      <c r="H30" s="83"/>
      <c r="I30" s="82"/>
      <c r="J30" s="83"/>
      <c r="K30" s="84"/>
      <c r="L30" s="85"/>
      <c r="N30" s="51"/>
      <c r="O30" s="11"/>
      <c r="P30" s="12"/>
      <c r="Q30" s="12"/>
      <c r="R30" s="12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57" s="3" customFormat="1">
      <c r="F31" s="51"/>
      <c r="G31" s="99"/>
      <c r="H31" s="83"/>
      <c r="I31" s="82"/>
      <c r="J31" s="83"/>
      <c r="K31" s="84"/>
      <c r="L31" s="85"/>
      <c r="N31" s="51"/>
      <c r="O31" s="11"/>
      <c r="P31" s="12"/>
      <c r="Q31" s="12"/>
      <c r="R31" s="12"/>
      <c r="S31" s="12"/>
      <c r="T31" s="12"/>
      <c r="U31" s="12"/>
      <c r="V31" s="12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57" s="3" customFormat="1" ht="21" customHeight="1">
      <c r="C32" s="41" t="s">
        <v>78</v>
      </c>
      <c r="F32" s="51"/>
      <c r="G32" s="99"/>
      <c r="H32" s="83"/>
      <c r="I32" s="82"/>
      <c r="J32" s="83"/>
      <c r="K32" s="84"/>
      <c r="L32" s="85"/>
      <c r="N32" s="51"/>
      <c r="O32" s="11"/>
      <c r="P32" s="12"/>
      <c r="Q32" s="12"/>
      <c r="R32" s="12"/>
      <c r="S32" s="12"/>
      <c r="T32" s="12"/>
      <c r="U32" s="12"/>
      <c r="V32" s="12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40" s="5" customFormat="1">
      <c r="A33" s="45" t="s">
        <v>1</v>
      </c>
      <c r="B33" s="45" t="s">
        <v>3</v>
      </c>
      <c r="C33" s="45" t="s">
        <v>18</v>
      </c>
      <c r="D33" s="45" t="s">
        <v>2</v>
      </c>
      <c r="E33" s="45" t="s">
        <v>4</v>
      </c>
      <c r="F33" s="68" t="s">
        <v>19</v>
      </c>
      <c r="G33" s="68" t="s">
        <v>0</v>
      </c>
      <c r="H33" s="68" t="s">
        <v>17</v>
      </c>
      <c r="I33" s="68" t="s">
        <v>16</v>
      </c>
      <c r="J33" s="68" t="s">
        <v>15</v>
      </c>
      <c r="K33" s="68" t="s">
        <v>14</v>
      </c>
      <c r="L33" s="68" t="s">
        <v>13</v>
      </c>
      <c r="M33" s="46"/>
      <c r="N33" s="49"/>
      <c r="O33" s="45"/>
      <c r="P33" s="45">
        <v>1</v>
      </c>
      <c r="Q33" s="45">
        <v>2</v>
      </c>
      <c r="R33" s="45">
        <v>3</v>
      </c>
      <c r="S33" s="45">
        <v>4</v>
      </c>
      <c r="T33" s="45">
        <v>5</v>
      </c>
      <c r="U33" s="45">
        <v>6</v>
      </c>
      <c r="V33" s="45"/>
      <c r="W33" s="17"/>
      <c r="X33" s="17"/>
      <c r="Y33" s="21"/>
      <c r="Z33" s="21"/>
      <c r="AA33" s="21"/>
      <c r="AB33" s="21"/>
      <c r="AC33" s="21"/>
      <c r="AD33" s="21"/>
      <c r="AE33" s="21"/>
      <c r="AF33" s="21"/>
      <c r="AG33" s="21"/>
      <c r="AH33" s="17"/>
      <c r="AI33" s="17"/>
      <c r="AJ33" s="17"/>
    </row>
    <row r="34" spans="1:40">
      <c r="A34">
        <v>3</v>
      </c>
      <c r="B34">
        <v>187</v>
      </c>
      <c r="C34" t="s">
        <v>53</v>
      </c>
      <c r="D34" t="s">
        <v>83</v>
      </c>
      <c r="E34" t="s">
        <v>54</v>
      </c>
      <c r="F34" s="55" t="s">
        <v>20</v>
      </c>
      <c r="G34" s="95">
        <f>IF(K2=1,P34,0)+IF(K2=2,Q34,0)+IF(K2=3,R34,0)+IF(K2=4,S34,0)+IF(K2=5,T34,0)+IF(K2=6,U34,0)+IF(K2=7,V34,0)</f>
        <v>0</v>
      </c>
      <c r="H34" s="89">
        <v>0.77777777777777779</v>
      </c>
      <c r="I34" s="86"/>
      <c r="J34" s="69">
        <f>I34-H34</f>
        <v>-0.77777777777777779</v>
      </c>
      <c r="K34" s="70" t="e">
        <f>(HOUR(J34)*3600)+(MINUTE(J34)*60)+SECOND(J34)</f>
        <v>#NUM!</v>
      </c>
      <c r="L34" s="71" t="e">
        <f>(K34+(K4*K3-G34*K3))/24/60/60</f>
        <v>#NUM!</v>
      </c>
      <c r="M34" s="39"/>
      <c r="N34" s="38"/>
      <c r="O34" s="42" t="s">
        <v>83</v>
      </c>
      <c r="P34" s="43">
        <v>780.8</v>
      </c>
      <c r="Q34" s="43">
        <v>596</v>
      </c>
      <c r="R34" s="43">
        <v>517.4</v>
      </c>
      <c r="S34" s="43">
        <v>1032.2</v>
      </c>
      <c r="T34" s="43">
        <v>749.2</v>
      </c>
      <c r="U34" s="43">
        <v>624.4</v>
      </c>
      <c r="V34" s="43">
        <v>604.20000000000005</v>
      </c>
      <c r="W34" s="3"/>
      <c r="X34" s="3" t="s">
        <v>76</v>
      </c>
      <c r="Y34" s="11"/>
      <c r="Z34" s="11"/>
      <c r="AA34" s="11"/>
      <c r="AB34" s="11"/>
      <c r="AC34" s="11"/>
      <c r="AD34" s="11"/>
      <c r="AE34" s="11"/>
      <c r="AF34" s="11"/>
      <c r="AG34" s="11"/>
      <c r="AH34" s="3"/>
      <c r="AI34" s="3"/>
      <c r="AJ34" s="3"/>
    </row>
    <row r="35" spans="1:40">
      <c r="A35">
        <v>3</v>
      </c>
      <c r="B35">
        <v>808</v>
      </c>
      <c r="C35" t="s">
        <v>82</v>
      </c>
      <c r="F35" s="55" t="s">
        <v>20</v>
      </c>
      <c r="G35" s="95">
        <f>IF(K2=1,P35,0)+IF(K2=2,Q35,0)+IF(K2=3,R35,0)+IF(K2=4,S35,0)+IF(K2=5,T35,0)+IF(K2=6,U35,0)+IF(K2=7,V35,0)</f>
        <v>0</v>
      </c>
      <c r="H35" s="89">
        <v>0.77777777777777779</v>
      </c>
      <c r="I35" s="59"/>
      <c r="J35" s="69">
        <f t="shared" ref="J35:J38" si="3">I35-H35</f>
        <v>-0.77777777777777779</v>
      </c>
      <c r="K35" s="70" t="e">
        <f t="shared" ref="K35:K38" si="4">(HOUR(J35)*3600)+(MINUTE(J35)*60)+SECOND(J35)</f>
        <v>#NUM!</v>
      </c>
      <c r="L35" s="71" t="e">
        <f>(K35+(K4*K4-G35*K3))/24/60/60</f>
        <v>#NUM!</v>
      </c>
      <c r="M35" s="39"/>
      <c r="N35" s="38"/>
      <c r="O35" s="4"/>
      <c r="P35" s="6">
        <v>762</v>
      </c>
      <c r="Q35" s="7">
        <v>576</v>
      </c>
      <c r="R35" s="6">
        <v>495</v>
      </c>
      <c r="S35" s="7">
        <v>1013.8</v>
      </c>
      <c r="T35" s="6">
        <v>733</v>
      </c>
      <c r="U35" s="7">
        <v>603</v>
      </c>
      <c r="V35" s="7">
        <v>583.79999999999995</v>
      </c>
      <c r="W35" s="12"/>
      <c r="X35" s="3" t="s">
        <v>76</v>
      </c>
      <c r="Y35" s="3"/>
      <c r="Z35" s="11"/>
      <c r="AA35" s="11"/>
      <c r="AB35" s="11"/>
      <c r="AC35" s="11"/>
      <c r="AD35" s="11"/>
      <c r="AE35" s="11"/>
      <c r="AF35" s="11"/>
      <c r="AG35" s="11"/>
      <c r="AH35" s="3"/>
      <c r="AI35" s="3"/>
      <c r="AJ35" s="3"/>
    </row>
    <row r="36" spans="1:40">
      <c r="A36">
        <v>3</v>
      </c>
      <c r="C36" t="s">
        <v>84</v>
      </c>
      <c r="E36" t="s">
        <v>85</v>
      </c>
      <c r="F36" s="55" t="s">
        <v>20</v>
      </c>
      <c r="G36" s="95">
        <f>IF(K2=1,P36,0)+IF(K2=2,Q36,0)+IF(K2=3,R36,0)+IF(K2=4,S36,0)+IF(K2=5,T36,0)+IF(K2=6,U36,0)+IF(K2=7,V36,0)</f>
        <v>0</v>
      </c>
      <c r="H36" s="89">
        <v>0.77777777777777779</v>
      </c>
      <c r="I36" s="59"/>
      <c r="J36" s="69">
        <f t="shared" si="3"/>
        <v>-0.77777777777777779</v>
      </c>
      <c r="K36" s="70" t="e">
        <f t="shared" si="4"/>
        <v>#NUM!</v>
      </c>
      <c r="L36" s="71" t="e">
        <f>(K36+(K4*K3-G36*K3))/24/60/60</f>
        <v>#NUM!</v>
      </c>
      <c r="M36" s="39"/>
      <c r="N36" s="38"/>
      <c r="O36" s="4"/>
      <c r="P36" s="6">
        <v>771.2</v>
      </c>
      <c r="Q36" s="7">
        <v>584.6</v>
      </c>
      <c r="R36" s="6">
        <v>503</v>
      </c>
      <c r="S36" s="7">
        <v>1024.4000000000001</v>
      </c>
      <c r="T36" s="6">
        <v>743.6</v>
      </c>
      <c r="U36" s="7">
        <v>613.6</v>
      </c>
      <c r="V36" s="7">
        <v>592.20000000000005</v>
      </c>
      <c r="W36" s="56"/>
      <c r="X36" s="3" t="s">
        <v>76</v>
      </c>
      <c r="Z36" s="11"/>
      <c r="AA36" s="11"/>
      <c r="AB36" s="11"/>
      <c r="AC36" s="11"/>
      <c r="AD36" s="11"/>
      <c r="AE36" s="11"/>
      <c r="AF36" s="11"/>
      <c r="AG36" s="11"/>
      <c r="AH36" s="3"/>
      <c r="AI36" s="3"/>
      <c r="AJ36" s="3"/>
    </row>
    <row r="37" spans="1:40">
      <c r="A37">
        <v>3</v>
      </c>
      <c r="B37">
        <v>160</v>
      </c>
      <c r="C37" t="s">
        <v>67</v>
      </c>
      <c r="D37" t="s">
        <v>68</v>
      </c>
      <c r="E37" t="s">
        <v>69</v>
      </c>
      <c r="F37" s="55" t="s">
        <v>20</v>
      </c>
      <c r="G37" s="95">
        <f>IF(K2=1,P37,0)+IF(K2=2,Q37,0)+IF(K2=3,R37,0)+IF(K2=4,S37,0)+IF(K2=5,T37,0)+IF(K2=6,U37,0)+IF(K2=7,V37,0)</f>
        <v>0</v>
      </c>
      <c r="H37" s="89">
        <v>0.77777777777777779</v>
      </c>
      <c r="I37" s="59"/>
      <c r="J37" s="69">
        <f t="shared" si="3"/>
        <v>-0.77777777777777779</v>
      </c>
      <c r="K37" s="70" t="e">
        <f t="shared" si="4"/>
        <v>#NUM!</v>
      </c>
      <c r="L37" s="71" t="e">
        <f>(K37+(K4*K3-G37*K3))/24/60/60</f>
        <v>#NUM!</v>
      </c>
      <c r="M37" s="39"/>
      <c r="N37" s="38"/>
      <c r="O37" s="4" t="s">
        <v>68</v>
      </c>
      <c r="P37" s="6">
        <v>802.8</v>
      </c>
      <c r="Q37" s="7">
        <v>647.6</v>
      </c>
      <c r="R37" s="6">
        <v>581.6</v>
      </c>
      <c r="S37" s="7">
        <v>1047</v>
      </c>
      <c r="T37" s="6">
        <v>797</v>
      </c>
      <c r="U37" s="7">
        <v>693</v>
      </c>
      <c r="V37" s="7">
        <v>654.4</v>
      </c>
      <c r="W37" s="3"/>
      <c r="X37" s="3" t="s">
        <v>76</v>
      </c>
      <c r="Y37" s="11"/>
      <c r="Z37" s="11"/>
      <c r="AA37" s="11"/>
      <c r="AB37" s="11"/>
      <c r="AC37" s="11"/>
      <c r="AD37" s="11"/>
      <c r="AE37" s="11"/>
      <c r="AF37" s="11"/>
      <c r="AG37" s="11"/>
      <c r="AH37" s="3"/>
      <c r="AI37" s="3"/>
      <c r="AJ37" s="3"/>
    </row>
    <row r="38" spans="1:40">
      <c r="A38" s="16">
        <v>3</v>
      </c>
      <c r="B38" s="16">
        <v>332</v>
      </c>
      <c r="C38" s="16" t="s">
        <v>44</v>
      </c>
      <c r="D38" s="16" t="s">
        <v>45</v>
      </c>
      <c r="E38" s="16" t="s">
        <v>46</v>
      </c>
      <c r="F38" s="90" t="s">
        <v>21</v>
      </c>
      <c r="G38" s="91">
        <f>IF(K2=1,P38,0)+IF(K2=2,Q38,0)+IF(K2=3,R38,0)+IF(K2=4,S38,0)+IF(K2=5,T38,0)+IF(K2=6,U38,0)+IF(K2=7,V38,0)</f>
        <v>0</v>
      </c>
      <c r="H38" s="92">
        <v>0.77777777777777779</v>
      </c>
      <c r="I38" s="58"/>
      <c r="J38" s="72">
        <f t="shared" si="3"/>
        <v>-0.77777777777777779</v>
      </c>
      <c r="K38" s="73" t="e">
        <f t="shared" si="4"/>
        <v>#NUM!</v>
      </c>
      <c r="L38" s="74" t="e">
        <f>(K38+(K4*K3-G38*K3))/24/60/60</f>
        <v>#NUM!</v>
      </c>
      <c r="M38" s="40"/>
      <c r="N38" s="37"/>
      <c r="O38" s="4" t="str">
        <f>D38</f>
        <v>Citus</v>
      </c>
      <c r="P38" s="6">
        <v>819.8</v>
      </c>
      <c r="Q38" s="7">
        <v>635.79999999999995</v>
      </c>
      <c r="R38" s="6">
        <v>557</v>
      </c>
      <c r="S38" s="7">
        <v>1069.2</v>
      </c>
      <c r="T38" s="6">
        <v>788.6</v>
      </c>
      <c r="U38" s="7">
        <v>668</v>
      </c>
      <c r="V38" s="7">
        <v>643.6</v>
      </c>
      <c r="W38" s="10"/>
      <c r="X38" s="3" t="s">
        <v>76</v>
      </c>
      <c r="Y38" s="3"/>
      <c r="Z38" s="3"/>
      <c r="AA38" s="3"/>
      <c r="AB38" s="15"/>
      <c r="AC38" s="3"/>
      <c r="AD38" s="3"/>
      <c r="AE38" s="3"/>
      <c r="AF38" s="3"/>
      <c r="AG38" s="3"/>
      <c r="AH38" s="3"/>
      <c r="AI38" s="3"/>
      <c r="AJ38" s="3"/>
    </row>
    <row r="39" spans="1:40">
      <c r="A39" s="3"/>
      <c r="B39" s="3"/>
      <c r="C39" s="3"/>
      <c r="D39" s="3"/>
      <c r="E39" s="3"/>
      <c r="F39" s="51"/>
      <c r="G39" s="51"/>
      <c r="H39" s="51"/>
      <c r="I39" s="51"/>
      <c r="J39" s="51"/>
      <c r="K39" s="51"/>
      <c r="L39" s="51"/>
      <c r="M39" s="3"/>
      <c r="N39" s="5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40">
      <c r="A40" s="3"/>
      <c r="B40" s="3"/>
      <c r="C40" s="3"/>
      <c r="D40" s="3"/>
      <c r="E40" s="3"/>
      <c r="F40" s="51"/>
      <c r="G40" s="51"/>
      <c r="H40" s="51"/>
      <c r="I40" s="51"/>
      <c r="J40" s="51"/>
      <c r="K40" s="51"/>
      <c r="L40" s="51"/>
      <c r="M40" s="3"/>
      <c r="N40" s="5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40">
      <c r="A41" s="3"/>
      <c r="B41" s="3"/>
      <c r="C41" s="3"/>
      <c r="D41" s="3"/>
      <c r="E41" s="3"/>
      <c r="F41" s="51"/>
      <c r="G41" s="51"/>
      <c r="H41" s="51"/>
      <c r="I41" s="51"/>
      <c r="J41" s="51"/>
      <c r="K41" s="51"/>
      <c r="L41" s="51"/>
      <c r="M41" s="3"/>
      <c r="N41" s="5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40" s="1" customFormat="1">
      <c r="A42" s="3"/>
      <c r="B42" s="3"/>
      <c r="C42" s="3"/>
      <c r="D42" s="3"/>
      <c r="E42" s="3"/>
      <c r="F42" s="51"/>
      <c r="G42" s="51"/>
      <c r="H42" s="51"/>
      <c r="I42" s="51"/>
      <c r="J42" s="51"/>
      <c r="K42" s="51"/>
      <c r="L42" s="51"/>
      <c r="M42" s="3"/>
      <c r="N42" s="5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>
      <c r="A43" s="3"/>
      <c r="B43" s="9"/>
      <c r="C43" s="3"/>
      <c r="D43" s="3"/>
      <c r="E43" s="3"/>
      <c r="F43" s="51"/>
      <c r="G43" s="51"/>
      <c r="H43" s="51"/>
      <c r="I43" s="51"/>
      <c r="J43" s="51"/>
      <c r="K43" s="51"/>
      <c r="L43" s="51"/>
      <c r="M43" s="3"/>
      <c r="N43" s="51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40" ht="15.75" customHeight="1">
      <c r="A44" s="3"/>
      <c r="B44" s="3"/>
      <c r="C44" s="3"/>
      <c r="D44" s="3"/>
      <c r="E44" s="3"/>
      <c r="F44" s="51"/>
      <c r="G44" s="51"/>
      <c r="H44" s="51"/>
      <c r="I44" s="51"/>
      <c r="J44" s="51"/>
      <c r="K44" s="51"/>
      <c r="L44" s="51"/>
      <c r="M44" s="3"/>
      <c r="N44" s="5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40">
      <c r="A45" s="3"/>
      <c r="B45" s="3"/>
      <c r="C45" s="3"/>
      <c r="D45" s="3"/>
      <c r="E45" s="3"/>
      <c r="F45" s="51"/>
      <c r="G45" s="51"/>
      <c r="H45" s="51"/>
      <c r="I45" s="51"/>
      <c r="J45" s="51"/>
      <c r="K45" s="51"/>
      <c r="L45" s="51"/>
      <c r="M45" s="3"/>
      <c r="N45" s="51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40">
      <c r="A46" s="3"/>
      <c r="B46" s="3"/>
      <c r="C46" s="3"/>
      <c r="D46" s="3"/>
      <c r="E46" s="3"/>
      <c r="F46" s="51"/>
      <c r="G46" s="51"/>
      <c r="H46" s="51"/>
      <c r="I46" s="51"/>
      <c r="J46" s="51"/>
      <c r="K46" s="51"/>
      <c r="L46" s="51"/>
      <c r="M46" s="3"/>
      <c r="N46" s="51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40">
      <c r="A47" s="3"/>
      <c r="B47" s="3"/>
      <c r="C47" s="3"/>
      <c r="D47" s="3"/>
      <c r="E47" s="3"/>
      <c r="F47" s="51"/>
      <c r="G47" s="51"/>
      <c r="H47" s="51"/>
      <c r="I47" s="51"/>
      <c r="J47" s="51"/>
      <c r="K47" s="51"/>
      <c r="L47" s="51"/>
      <c r="M47" s="3"/>
      <c r="N47" s="51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40">
      <c r="A48" s="3"/>
      <c r="B48" s="3"/>
      <c r="C48" s="3"/>
      <c r="D48" s="3"/>
      <c r="E48" s="3"/>
      <c r="F48" s="51"/>
      <c r="G48" s="51"/>
      <c r="H48" s="51"/>
      <c r="I48" s="51"/>
      <c r="J48" s="51"/>
      <c r="K48" s="51"/>
      <c r="L48" s="51"/>
      <c r="M48" s="3"/>
      <c r="N48" s="5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>
      <c r="A49" s="3"/>
      <c r="B49" s="3"/>
      <c r="C49" s="3"/>
      <c r="D49" s="3"/>
      <c r="E49" s="3"/>
      <c r="F49" s="51"/>
      <c r="G49" s="51"/>
      <c r="H49" s="51"/>
      <c r="I49" s="51"/>
      <c r="J49" s="51"/>
      <c r="K49" s="51"/>
      <c r="L49" s="51"/>
      <c r="M49" s="3"/>
      <c r="N49" s="5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>
      <c r="A50" s="3"/>
      <c r="B50" s="3"/>
      <c r="C50" s="3"/>
      <c r="D50" s="3"/>
      <c r="E50" s="3"/>
      <c r="F50" s="51"/>
      <c r="G50" s="51"/>
      <c r="H50" s="51"/>
      <c r="I50" s="51"/>
      <c r="J50" s="51"/>
      <c r="K50" s="51"/>
      <c r="L50" s="51"/>
      <c r="M50" s="3"/>
      <c r="N50" s="5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>
      <c r="A51" s="3"/>
      <c r="B51" s="3"/>
      <c r="C51" s="3"/>
      <c r="D51" s="3"/>
      <c r="E51" s="3"/>
      <c r="F51" s="51"/>
      <c r="G51" s="51"/>
      <c r="H51" s="51"/>
      <c r="I51" s="51"/>
      <c r="J51" s="51"/>
      <c r="K51" s="51"/>
      <c r="L51" s="51"/>
      <c r="M51" s="3"/>
      <c r="N51" s="5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>
      <c r="A52" s="3"/>
      <c r="B52" s="3"/>
      <c r="C52" s="3"/>
      <c r="D52" s="3"/>
      <c r="E52" s="3"/>
      <c r="F52" s="51"/>
      <c r="G52" s="51"/>
      <c r="H52" s="51"/>
      <c r="I52" s="51"/>
      <c r="J52" s="51"/>
      <c r="K52" s="51"/>
      <c r="L52" s="51"/>
      <c r="M52" s="3"/>
      <c r="N52" s="51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>
      <c r="A53" s="3"/>
      <c r="B53" s="3"/>
      <c r="C53" s="3"/>
      <c r="D53" s="3"/>
      <c r="E53" s="3"/>
      <c r="F53" s="51"/>
      <c r="G53" s="51"/>
      <c r="H53" s="51"/>
      <c r="I53" s="51"/>
      <c r="J53" s="51"/>
      <c r="K53" s="51"/>
      <c r="L53" s="51"/>
      <c r="M53" s="3"/>
      <c r="N53" s="5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>
      <c r="A54" s="3"/>
      <c r="B54" s="3"/>
      <c r="C54" s="3"/>
      <c r="D54" s="3"/>
      <c r="E54" s="3"/>
      <c r="F54" s="51"/>
      <c r="G54" s="51"/>
      <c r="H54" s="51"/>
      <c r="I54" s="51"/>
      <c r="J54" s="51"/>
      <c r="K54" s="51"/>
      <c r="L54" s="51"/>
      <c r="M54" s="3"/>
      <c r="N54" s="5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>
      <c r="A55" s="3"/>
      <c r="B55" s="3"/>
      <c r="C55" s="3"/>
      <c r="D55" s="3"/>
      <c r="E55" s="3"/>
      <c r="F55" s="51"/>
      <c r="G55" s="51"/>
      <c r="H55" s="51"/>
      <c r="I55" s="51"/>
      <c r="J55" s="51"/>
      <c r="K55" s="51"/>
      <c r="L55" s="51"/>
      <c r="M55" s="3"/>
      <c r="N55" s="5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>
      <c r="A56" s="3"/>
      <c r="B56" s="3"/>
      <c r="C56" s="3"/>
      <c r="D56" s="3"/>
      <c r="E56" s="3"/>
      <c r="F56" s="51"/>
      <c r="G56" s="51"/>
      <c r="H56" s="51"/>
      <c r="I56" s="51"/>
      <c r="J56" s="51"/>
      <c r="K56" s="51"/>
      <c r="L56" s="51"/>
      <c r="M56" s="3"/>
      <c r="N56" s="5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>
      <c r="A57" s="3"/>
      <c r="B57" s="3"/>
      <c r="C57" s="3"/>
      <c r="D57" s="3"/>
      <c r="E57" s="3"/>
      <c r="F57" s="51"/>
      <c r="G57" s="51"/>
      <c r="H57" s="51"/>
      <c r="I57" s="51"/>
      <c r="J57" s="51"/>
      <c r="K57" s="51"/>
      <c r="L57" s="51"/>
      <c r="M57" s="3"/>
      <c r="N57" s="5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>
      <c r="A58" s="3"/>
      <c r="B58" s="3"/>
      <c r="C58" s="3"/>
      <c r="D58" s="3"/>
      <c r="E58" s="3"/>
      <c r="F58" s="51"/>
      <c r="G58" s="51"/>
      <c r="H58" s="51"/>
      <c r="I58" s="51"/>
      <c r="J58" s="51"/>
      <c r="K58" s="51"/>
      <c r="L58" s="51"/>
      <c r="M58" s="3"/>
      <c r="N58" s="5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>
      <c r="A59" s="3"/>
      <c r="B59" s="3"/>
      <c r="C59" s="3"/>
      <c r="D59" s="3"/>
      <c r="E59" s="3"/>
      <c r="F59" s="51"/>
      <c r="G59" s="51"/>
      <c r="H59" s="51"/>
      <c r="I59" s="51"/>
      <c r="J59" s="51"/>
      <c r="K59" s="51"/>
      <c r="L59" s="51"/>
      <c r="M59" s="3"/>
      <c r="N59" s="5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>
      <c r="A60" s="3"/>
      <c r="B60" s="3"/>
      <c r="C60" s="3"/>
      <c r="D60" s="3"/>
      <c r="E60" s="3"/>
      <c r="F60" s="51"/>
      <c r="G60" s="51"/>
      <c r="H60" s="51"/>
      <c r="I60" s="51"/>
      <c r="J60" s="51"/>
      <c r="K60" s="51"/>
      <c r="L60" s="51"/>
      <c r="M60" s="3"/>
      <c r="N60" s="5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>
      <c r="A61" s="3"/>
      <c r="B61" s="3"/>
      <c r="C61" s="3"/>
      <c r="D61" s="3"/>
      <c r="E61" s="3"/>
      <c r="F61" s="51"/>
      <c r="G61" s="51"/>
      <c r="H61" s="51"/>
      <c r="I61" s="51"/>
      <c r="J61" s="51"/>
      <c r="K61" s="51"/>
      <c r="L61" s="51"/>
      <c r="M61" s="3"/>
      <c r="N61" s="5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>
      <c r="A62" s="3"/>
      <c r="B62" s="3"/>
      <c r="C62" s="3"/>
      <c r="D62" s="3"/>
      <c r="E62" s="3"/>
      <c r="F62" s="51"/>
      <c r="G62" s="51"/>
      <c r="H62" s="51"/>
      <c r="I62" s="51"/>
      <c r="J62" s="51"/>
      <c r="K62" s="51"/>
      <c r="L62" s="51"/>
      <c r="M62" s="3"/>
      <c r="N62" s="5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>
      <c r="A63" s="3"/>
      <c r="B63" s="3"/>
      <c r="C63" s="3"/>
      <c r="D63" s="3"/>
      <c r="E63" s="3"/>
      <c r="F63" s="51"/>
      <c r="G63" s="51"/>
      <c r="H63" s="51"/>
      <c r="I63" s="51"/>
      <c r="J63" s="51"/>
      <c r="K63" s="51"/>
      <c r="L63" s="51"/>
      <c r="M63" s="3"/>
      <c r="N63" s="5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>
      <c r="A64" s="3"/>
      <c r="B64" s="3"/>
      <c r="C64" s="3"/>
      <c r="D64" s="3"/>
      <c r="E64" s="3"/>
      <c r="F64" s="51"/>
      <c r="G64" s="51"/>
      <c r="H64" s="51"/>
      <c r="I64" s="51"/>
      <c r="J64" s="51"/>
      <c r="K64" s="51"/>
      <c r="L64" s="51"/>
      <c r="M64" s="3"/>
      <c r="N64" s="5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>
      <c r="A65" s="3"/>
      <c r="B65" s="3"/>
      <c r="C65" s="3"/>
      <c r="D65" s="3"/>
      <c r="E65" s="3"/>
      <c r="F65" s="51"/>
      <c r="G65" s="51"/>
      <c r="H65" s="51"/>
      <c r="I65" s="51"/>
      <c r="J65" s="51"/>
      <c r="K65" s="51"/>
      <c r="L65" s="51"/>
      <c r="M65" s="3"/>
      <c r="N65" s="5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>
      <c r="A66" s="3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  <c r="M66" s="3"/>
      <c r="N66" s="5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</sheetData>
  <mergeCells count="1">
    <mergeCell ref="A1:H2"/>
  </mergeCells>
  <phoneticPr fontId="0" type="noConversion"/>
  <pageMargins left="0.74803149606299213" right="0.74803149606299213" top="0.94488188976377963" bottom="0.59055118110236227" header="0" footer="0"/>
  <pageSetup paperSize="9" scale="23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John Middelboe</cp:lastModifiedBy>
  <cp:lastPrinted>2016-05-24T11:35:16Z</cp:lastPrinted>
  <dcterms:created xsi:type="dcterms:W3CDTF">2001-02-23T03:42:25Z</dcterms:created>
  <dcterms:modified xsi:type="dcterms:W3CDTF">2016-05-25T06:22:42Z</dcterms:modified>
</cp:coreProperties>
</file>